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31-100 Prodin\VÝROBA\2014\3110-14-037  OPR Liberec-Tanvald (3110-14-601)\6. DIGI\G. Náklady stavby\Soupisy prací\E.1.3 Železniční přejezdy\SO 04-13-01\"/>
    </mc:Choice>
  </mc:AlternateContent>
  <bookViews>
    <workbookView xWindow="0" yWindow="0" windowWidth="27900" windowHeight="11850"/>
  </bookViews>
  <sheets>
    <sheet name="Formulář 5 - pol.rozp" sheetId="5" r:id="rId1"/>
  </sheets>
  <definedNames>
    <definedName name="_xlnm._FilterDatabase" localSheetId="0" hidden="1">'Formulář 5 - pol.rozp'!$A$10:$P$10</definedName>
    <definedName name="_xlnm.Print_Titles" localSheetId="0">'Formulář 5 - pol.rozp'!$1:$10</definedName>
    <definedName name="_xlnm.Print_Area" localSheetId="0">'Formulář 5 - pol.rozp'!$A$1:$K$65</definedName>
  </definedNames>
  <calcPr calcId="152511"/>
</workbook>
</file>

<file path=xl/calcChain.xml><?xml version="1.0" encoding="utf-8"?>
<calcChain xmlns="http://schemas.openxmlformats.org/spreadsheetml/2006/main">
  <c r="K53" i="5" l="1"/>
  <c r="K54" i="5"/>
  <c r="K55" i="5"/>
  <c r="I53" i="5"/>
  <c r="I54" i="5"/>
  <c r="I55" i="5"/>
  <c r="G53" i="5"/>
  <c r="G54" i="5"/>
  <c r="G55" i="5"/>
  <c r="K23" i="5"/>
  <c r="G23" i="5"/>
  <c r="I23" i="5"/>
  <c r="K58" i="5" l="1"/>
  <c r="I58" i="5"/>
  <c r="G58" i="5"/>
  <c r="G60" i="5" s="1"/>
  <c r="I14" i="5"/>
  <c r="G14" i="5"/>
  <c r="K12" i="5"/>
  <c r="K14" i="5" s="1"/>
  <c r="I12" i="5"/>
  <c r="G12" i="5"/>
  <c r="G25" i="5" l="1"/>
  <c r="I25" i="5"/>
  <c r="K25" i="5"/>
  <c r="K56" i="5"/>
  <c r="G24" i="5"/>
  <c r="I24" i="5"/>
  <c r="K24" i="5"/>
  <c r="G22" i="5"/>
  <c r="I22" i="5"/>
  <c r="K22" i="5"/>
  <c r="K46" i="5" l="1"/>
  <c r="K47" i="5"/>
  <c r="K48" i="5"/>
  <c r="I46" i="5"/>
  <c r="I47" i="5"/>
  <c r="I48" i="5"/>
  <c r="G46" i="5"/>
  <c r="G47" i="5"/>
  <c r="G48" i="5"/>
  <c r="K63" i="5" l="1"/>
  <c r="I63" i="5"/>
  <c r="G63" i="5"/>
  <c r="K57" i="5"/>
  <c r="I56" i="5"/>
  <c r="I57" i="5"/>
  <c r="G56" i="5"/>
  <c r="G57" i="5"/>
  <c r="K35" i="5"/>
  <c r="K36" i="5"/>
  <c r="K37" i="5"/>
  <c r="K38" i="5"/>
  <c r="K39" i="5"/>
  <c r="K40" i="5"/>
  <c r="I35" i="5"/>
  <c r="I36" i="5"/>
  <c r="I37" i="5"/>
  <c r="I38" i="5"/>
  <c r="I39" i="5"/>
  <c r="I40" i="5"/>
  <c r="G35" i="5"/>
  <c r="G36" i="5"/>
  <c r="G37" i="5"/>
  <c r="G38" i="5"/>
  <c r="G39" i="5"/>
  <c r="G40" i="5"/>
  <c r="K30" i="5"/>
  <c r="K31" i="5"/>
  <c r="I30" i="5"/>
  <c r="I31" i="5"/>
  <c r="G30" i="5"/>
  <c r="G31" i="5"/>
  <c r="K21" i="5"/>
  <c r="K16" i="5"/>
  <c r="K17" i="5"/>
  <c r="K18" i="5"/>
  <c r="K19" i="5"/>
  <c r="I21" i="5"/>
  <c r="I16" i="5"/>
  <c r="I17" i="5"/>
  <c r="I18" i="5"/>
  <c r="I19" i="5"/>
  <c r="G21" i="5"/>
  <c r="G16" i="5"/>
  <c r="G17" i="5"/>
  <c r="G18" i="5"/>
  <c r="G19" i="5"/>
  <c r="I60" i="5" l="1"/>
  <c r="C65" i="5"/>
  <c r="K62" i="5"/>
  <c r="K65" i="5" s="1"/>
  <c r="I62" i="5"/>
  <c r="I65" i="5" s="1"/>
  <c r="G62" i="5"/>
  <c r="G65" i="5" s="1"/>
  <c r="C60" i="5"/>
  <c r="K52" i="5"/>
  <c r="K60" i="5" s="1"/>
  <c r="I52" i="5"/>
  <c r="G52" i="5"/>
  <c r="C50" i="5"/>
  <c r="K45" i="5"/>
  <c r="I45" i="5"/>
  <c r="I50" i="5" s="1"/>
  <c r="G45" i="5"/>
  <c r="G50" i="5" s="1"/>
  <c r="C43" i="5"/>
  <c r="K41" i="5"/>
  <c r="K43" i="5" s="1"/>
  <c r="I41" i="5"/>
  <c r="I43" i="5" s="1"/>
  <c r="G41" i="5"/>
  <c r="G43" i="5" s="1"/>
  <c r="C27" i="5"/>
  <c r="C33" i="5"/>
  <c r="K29" i="5"/>
  <c r="K33" i="5" s="1"/>
  <c r="I29" i="5"/>
  <c r="I33" i="5" s="1"/>
  <c r="G29" i="5"/>
  <c r="G33" i="5" s="1"/>
  <c r="K20" i="5"/>
  <c r="K27" i="5" s="1"/>
  <c r="I20" i="5"/>
  <c r="I27" i="5" s="1"/>
  <c r="G20" i="5"/>
  <c r="G27" i="5" s="1"/>
  <c r="K1" i="5" l="1"/>
  <c r="K50" i="5"/>
</calcChain>
</file>

<file path=xl/sharedStrings.xml><?xml version="1.0" encoding="utf-8"?>
<sst xmlns="http://schemas.openxmlformats.org/spreadsheetml/2006/main" count="296" uniqueCount="160">
  <si>
    <t>SŽDC</t>
  </si>
  <si>
    <t>Název stavby :</t>
  </si>
  <si>
    <t>Datum zpracování :</t>
  </si>
  <si>
    <t>Název SO :</t>
  </si>
  <si>
    <t>množství</t>
  </si>
  <si>
    <t>celkem</t>
  </si>
  <si>
    <t>číslo</t>
  </si>
  <si>
    <t xml:space="preserve">Zemní práce </t>
  </si>
  <si>
    <t>FORMULÁŘ 5 a</t>
  </si>
  <si>
    <t>majitel HIM:</t>
  </si>
  <si>
    <t>Položkový rozpočet  SO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</si>
  <si>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</si>
  <si>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</si>
  <si>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</si>
  <si>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</si>
  <si>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</si>
  <si>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</si>
  <si>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</si>
  <si>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</si>
  <si>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</si>
  <si>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</si>
  <si>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</si>
  <si>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</si>
  <si>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</si>
  <si>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</si>
  <si>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</si>
  <si>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</si>
  <si>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Díl:</t>
  </si>
  <si>
    <t>S</t>
  </si>
  <si>
    <t>Celkem za 1</t>
  </si>
  <si>
    <t>2</t>
  </si>
  <si>
    <t>Základy</t>
  </si>
  <si>
    <t>Celkem za 2</t>
  </si>
  <si>
    <t>5</t>
  </si>
  <si>
    <t>Celkem za 5</t>
  </si>
  <si>
    <t>Komunikace</t>
  </si>
  <si>
    <t>8</t>
  </si>
  <si>
    <t>Celkem za 9</t>
  </si>
  <si>
    <t>9</t>
  </si>
  <si>
    <t>Celkem za 8</t>
  </si>
  <si>
    <t>Trubní vedení</t>
  </si>
  <si>
    <t>Ostatní konstrukce a práce, bourání</t>
  </si>
  <si>
    <t>Poplatky za skládky</t>
  </si>
  <si>
    <t>O990</t>
  </si>
  <si>
    <t>Celkem za O990</t>
  </si>
  <si>
    <t>Cena za objekt [Kč]</t>
  </si>
  <si>
    <t>Odstranění propadu traťové rychlosti ve vybraných úsecích tratě Liberec - Tanvald</t>
  </si>
  <si>
    <t>Železniční přejezd v ev. km 3,531</t>
  </si>
  <si>
    <t>SO 04-13-01.5</t>
  </si>
  <si>
    <t>m</t>
  </si>
  <si>
    <t>m3</t>
  </si>
  <si>
    <t>m2</t>
  </si>
  <si>
    <t>ks</t>
  </si>
  <si>
    <t>ÚPRAVA PLÁNĚ SE ZHUT V HOR TŘ 1-4</t>
  </si>
  <si>
    <t>SANAČNÍ  A DRENÁŽNÍ ŽEBRA Z KAMENIVA DRCENÉHO</t>
  </si>
  <si>
    <t>OPLÁŠTĚNÍ ODVOD ŽEBER Z GEOTEXTILIE</t>
  </si>
  <si>
    <t>ZÁKLADY Z PROST BETONU DO C16/20 (B20)</t>
  </si>
  <si>
    <t>562242</t>
  </si>
  <si>
    <t>KONSTR. PRAŽC. PODL. - TYP 2.2. ZŘÍZENÍ KONSTRUKČNÍ VRSTVY ZE ŠTĚRKODRTĚ</t>
  </si>
  <si>
    <t>563241</t>
  </si>
  <si>
    <t>KONSTR. PRAŽC. PODL. - TYP 3.2. ZŘÍZENÍ KONSTR. VRSTVY Z VÝZTUŽ. GEOTEXTILIE</t>
  </si>
  <si>
    <t>R01 56330</t>
  </si>
  <si>
    <t>VOZOVKOVÉ VRSTVY ZE ŠTĚRKODRTI B</t>
  </si>
  <si>
    <t>R02 56330</t>
  </si>
  <si>
    <t>VOZOVKOVÉ VRSTVY ZE ŠTĚRKODRTI A</t>
  </si>
  <si>
    <t>VÝPLŇ SPAR MODIFIKOVANÝM ASFALTEM</t>
  </si>
  <si>
    <t>t</t>
  </si>
  <si>
    <t>POTRUBÍ DREN Z TRUB PLAST DN DO 150MM DĚROVANÝCH</t>
  </si>
  <si>
    <t>DRENÁŽNÍ VÝUSŤ Z PROST BETONU</t>
  </si>
  <si>
    <t>DRENÁŽNÍ ŠACHTICE NORMÁLNÍ Z PLAST DÍLCŮ ŠN 100</t>
  </si>
  <si>
    <t>DRENÁŽNÍ ŠACHTICE KONTROLNÍ Z PLAST DÍLCŮ ŠK 100</t>
  </si>
  <si>
    <t>ODSTRAN KRYTU VOZOVEK A CHOD S ASFALT POJIVEM, ODVOZ DO 8KM</t>
  </si>
  <si>
    <t>R 921802</t>
  </si>
  <si>
    <t>DEMONTÁŽ KOLEJNICOVÉHO ŽLÁBKU VYTVOŘENÉHO ZE DVOU KOLEJNIC NA UPRAVENÉ PODKLADNICI</t>
  </si>
  <si>
    <t>014130</t>
  </si>
  <si>
    <t>Poplatky za likvidaci odpadů nekontaminovaných - 17 03 02  Vybouraný asfaltový beton bez dehtu</t>
  </si>
  <si>
    <t>014112</t>
  </si>
  <si>
    <t>Poplatky za likvidaci odpadů nekontaminovaných - 17 05 04  Vytěžené zeminy a horniny -  II. třída těžitelnosti</t>
  </si>
  <si>
    <t>ŽELEZNIČNÍ PŘEJEZD PLASTBETONOVÝ</t>
  </si>
  <si>
    <t>ŠTĚRBINOVÉ ŽLABY Z BETONOVÝCH DÍLCŮ ŠÍŘ DO 400MM VÝŠ DO 500MM BEZ OBRUBY</t>
  </si>
  <si>
    <t>Násypy a přísypy ze sypanin kamenitých (a balvanitých) se zhutněním z upraveného (recyklovaného) materiálu</t>
  </si>
  <si>
    <t>ODKOPÁVKY A PROKOPÁVKY OBECNÉ TŘ. II</t>
  </si>
  <si>
    <t>Montáž přejezdu nebo přechodu z jakýchkoliv vyzískaných nebo regenerovaných dílců</t>
  </si>
  <si>
    <t>Obsypy potrubí a objektů ze sypanin kamenitých (a balvanitých) bez zhutnění z nakupovaného materiálu</t>
  </si>
  <si>
    <t>ODKOP PRO SPOD STAVBU SILNIC A ŽELEZNIC TŘ. II</t>
  </si>
  <si>
    <t>574E06</t>
  </si>
  <si>
    <t>ASFALTOVÝ BETON PRO PODKLADNÍ VRSTVY ACP 16+, 16S</t>
  </si>
  <si>
    <t>574A03</t>
  </si>
  <si>
    <t>ASFALTOVÝ BETON PRO OBRUSNÉ VRSTVY ACO 11</t>
  </si>
  <si>
    <t>0</t>
  </si>
  <si>
    <t>Všeobecné podmínky</t>
  </si>
  <si>
    <t>03350</t>
  </si>
  <si>
    <t>SLUŽBY ZAJIŠŤUJÍCÍ REGUL, PŘEVED A OCHRANU VEŘEJ DOPRAVY</t>
  </si>
  <si>
    <t>Kč</t>
  </si>
  <si>
    <t>Celkem za 0</t>
  </si>
  <si>
    <t>Vodor doprav znač barvou hladké - dodávka a pokládka</t>
  </si>
  <si>
    <t>R 171422</t>
  </si>
  <si>
    <t>Násypy a přísypy ze sypanin kamenitých (a balvanitých) se zhutněním z upraveného (recyklovaného) materiálu bez dodávky materiálu</t>
  </si>
  <si>
    <t>921920</t>
  </si>
  <si>
    <t>Silniční panely šířky 1 m v přechodu těles</t>
  </si>
  <si>
    <t>ROZEBRANÍ PŘEJEZDU, PŘECHODU Z DÍLCŮ</t>
  </si>
  <si>
    <t>ODSTRAN PODKL VOZOVEK A CHOD Z KAM NESTMEL, ODVOZ DO 20KM</t>
  </si>
  <si>
    <t>ODKOP PRO SPOD STAVBU SILNIC A ŽELEZNIC TŘ. II, ODVOZ DO 20KM</t>
  </si>
  <si>
    <t>HLOUB RÝH A MELIOR KAN ŠÍŘ DO 2M PAŽ I NEPAŽ TŘ 5 DO 20KM</t>
  </si>
  <si>
    <t>typ řádku</t>
  </si>
  <si>
    <t>kód datové základny</t>
  </si>
  <si>
    <t>Technická specifikace</t>
  </si>
  <si>
    <t>Výkaz výměr</t>
  </si>
  <si>
    <t>SD</t>
  </si>
  <si>
    <t>P</t>
  </si>
  <si>
    <t>25000+3*3000+11*1500</t>
  </si>
  <si>
    <t>0,15*(3*8,5+4,2*8,5+1,4*8)</t>
  </si>
  <si>
    <t>0,35*(1,9*8+2,9*8)</t>
  </si>
  <si>
    <t>19,5*5+1,3*8+2,5*8</t>
  </si>
  <si>
    <t>odborný odhad</t>
  </si>
  <si>
    <t>1,94*19,5</t>
  </si>
  <si>
    <t>11*0,45*0,75</t>
  </si>
  <si>
    <t>2*6</t>
  </si>
  <si>
    <t>3*2*6</t>
  </si>
  <si>
    <t>4*2*6</t>
  </si>
  <si>
    <t>0,05*19,5</t>
  </si>
  <si>
    <t>11*0,45*0,64</t>
  </si>
  <si>
    <t>19,5*0,1</t>
  </si>
  <si>
    <t>11*(0,45+2*0,7)</t>
  </si>
  <si>
    <t>6,97*19,5</t>
  </si>
  <si>
    <t>0,15*22</t>
  </si>
  <si>
    <t>0,06*75</t>
  </si>
  <si>
    <t>0,04*75</t>
  </si>
  <si>
    <t>2*8,5+8</t>
  </si>
  <si>
    <t>viz. příloha č. 3</t>
  </si>
  <si>
    <t>20+8+5</t>
  </si>
  <si>
    <t>1*13,5</t>
  </si>
  <si>
    <t>3*1*13,5</t>
  </si>
  <si>
    <t>4*1*13,5</t>
  </si>
  <si>
    <t>0,3*2,5*2*2</t>
  </si>
  <si>
    <t>10,9*1,79</t>
  </si>
  <si>
    <t>52,5*2</t>
  </si>
  <si>
    <t>Položka obsahuje veškerou manipulaci s vybouranou sutí a s vybouranými hmotami vč. uložení na skládku a poplatku za skládku (pokud zadávací dokumentace nestanoví jinak).</t>
  </si>
  <si>
    <t>Veškeré práce jsou obsaženy v textu položky včetně vyrovnání výškových rozdílů.</t>
  </si>
  <si>
    <t>Vodorovná a svislá doprava, přemístění, přeložení, manipulace s výkopkem; kompletní provedení vykopávky nezapažené i zapažené; ošetření výkopiště po celou dobu práce v něm vč. klimatických opatření; ztížení vykopávek v blízkosti podzemního vedení, konstrukcí a objektů vč. jejich dočasného zajištění; ztížení pod vodou, v okolí výbušnin, ve stísněných prostorech a pod.; příplatek za lepivost; těžení po vrstvách, pásech a po jiných nutných částech (figurách); čerpání vody vč. čerpacích jímek, potrubí a pohotovostní čerpací soupravy (viz ustanovení k pol. 1151,2); potřebné snížení hladiny podzemní vody; těžení a rozpojování jednotlivých balvanů; vytahování a nošení výkopku; svahování a přesvah. svahů do konečného tvaru, výměna hornin v podloží a v pláni znehodnocené klimatickými vlivy; eventuelně nutné druhotné rozpojení odstřelené horniny; ruční vykopávky, odstranění kořenů a napadávek; pažení, vzepření a rozepření vč. přepažování; hradící a štětové stěny dočasné (adekvátně platí ustanovení k pol. 1151,2); úpravu, ochranu a očištění dna, základové spáry, stěn a svahů; zhutnění podloží, případně i svahů vč. svahování; zřízení stupňů v podloží a lavic na svazích, není-li pro tyto práce zřízena samostatná položka; udržování výkopiště a jeho ochrana proti vodě; odvedení nebo obvedení vody v okolí výkopiště a ve výkopišti; třídění výkopku; veškeré pomocné konstrukce umožňující provedení vykopávky (příjezdy, sjezdy, nájezdy, lešení, podpěr. konstr., přemostění, zpevněné plochy, zakrytí a pod.)</t>
  </si>
  <si>
    <t>Položka obsahuje kompletní provedení zemní konstrukce vč. výběru vhodného materiálu; nákup materiálu dle zadávací dokumentace; úprava  ukládaného  materiálu  vlhčením,  tříděním,  promícháním  nebo  vysoušením,  příp. jiné úpravy za účelem zlepšení jeho  mech. vlastností; hutnění i různé míry hutnění; ošetření úložiště po celou dobu práce v něm vč. klimatických opatření; ztížení v okolí vedení, konstrukcí a objektů a jejich dočasné zajištění; ztížení provádění vč. hutnění ve ztížených podmínkách a stísněných prostorech; ztížené ukládání sypaniny pod vodu; ukládání po vrstvách a po jiných nutných částech (figurách) vč. dosypávek; spouštění a nošení materiálu; výměna částí zemní konstrukce znehodnocené klimatickými vlivy; ruční hutnění a výplň jam a prohlubní v podloží; úprava, očištění a ochrana případně zhutnění podloží a svahů; svahování, hutnění a uzavírání povrchů svahů; zřízení lavic na svazích a zásyp rýh; udržování úložiště a jeho ochrana proti vodě; odvedení nebo obvedení vody v okolí úložiště a v úložišti; veškeré  pomocné konstrukce umožňující provedení  zemní konstrukce  (příjezdy,  sjezdy,  nájezdy, lešení, podpěrné konstrukce, přemostění, zpevněné plochy, zakrytí a pod.)</t>
  </si>
  <si>
    <t>Popisy prací zahrnují veškerý materiál, výrobky a polotovary, včetně mimostaveništní a vnitrostaveništní dopravy (rovněž přesuny), včetně naložení a složení, případně s uložením.</t>
  </si>
  <si>
    <t>Dodání  čerstvého  betonu  (betonové  směsi)  požadované  kvality,  jeho  uložení  do požadovaného tvaru při jakékoliv hustotě výztuže, konzistenci čerstvého betonu a způsobu hutnění, ošetření a ochranu betonu; zhotovení nepropustného, mrazuvzdorného betonu a betonu požadované trvanlivosti a vlastností; užití potřebných přísad a technologií výroby betonu; zřízení pracovních a dilatačních spar, včetně potřebných úprav, výplně, vložek, opracování, očištění a ošetření; bednění  požadovaných  konstr. (i ztracené) s úpravou  dle požadované  kvality povrchu betonu, včetně odbedňovacích a odskružovacích prostředků; podpěrné  konstr. (skruže) a lešení všech druhů pro bednění, uložení čerstvého betonu, výztuže a doplňkových konstr., vč. požadovaných otvorů, ochranných a bezpečnostních opatření a základů těchto konstrukcí a lešení; vytvoření kotevních čel, kapes, nálitků, a sedel; zřízení  všech  požadovaných  otvorů, kapes, výklenků, prostupů, dutin, drážek a pod., vč. ztížení práce a úprav  kolem nich; úpravy pro osazení výztuže, doplňkových konstrukcí a vybavení; úpravy povrchu pro položení požadované izolace, povlaků a nátěrů, případně vyspravení; ztížení práce u kabelových a injektážních trubek a ostatních zařízení osazovaných do betonu; konstrukce betonových kloubů, upevnění kotevních prvků a doplňkových konstrukcí; nátěry zabraňující soudržnost betonu a bednění; výplň, těsnění  a tmelení spar a spojů; opatření  povrchů  betonu  izolací  proti zemní vlhkosti v částech, kde přijdou do styku se zeminou nebo kamenivem; případné zřízení spojovací vrstvy u základů; úpravy pro osazení zařízení ochrany konstrukce proti vlivu bludných proudů</t>
  </si>
  <si>
    <t>Nákup a dodání štěrkodrtě v požadované kvalitě podle zadávací dokumentace- očištění podkladu případně zřízení spojovací vrstvy; uložení štěrkodrtě dle předepsaného technologického předpisu; zřízení konstrukční vrstvy ze štěrkodrtě bez rozlišení šířky, pokládání vrstvy po etapách, příp. dílčích vrstvách, včetně pracovních spar a spojů; hutnění i různé míry hutnění- průkazní zkoušky, kontrolní zkoušky a kontrolní měření; úpravu napojení, ukončení a těsnění podél odvodňovacích zařízení,vpustí, šachet a pod., nestanoví-li zadávací dokumentace jinak; těsnění, tmelení a výplň spar a otvorů- ošetření úložiště po celou dobu práce v něm vč. klimatických opatření; ztížení v okolí vedení, konstrukcí a objektů a jejich dočasné zajištění; ztížení provádění vč. hutnění ve ztížených podmínkách a stísněných prostorech- úpravu povrchu vrstvy; Viz :   Předpis S4, příloha 4, 5, 6, 10, 14; Vzorové listy železničního spodku Ž 4, Ž4.1, Ž 4.12.; Technické kvalitativní podmínky staveb Státních drah, kap.1, 2, 6.</t>
  </si>
  <si>
    <t>Dodání výztužné geotextilie v požadované kvalitě; očištění a urovnání podkladu; uložení výztužné geotextilie dle předepsaného technologického předpisu; zřízení konstrukční vrstvy z výztužné geotextilie bez rozlišení šířky, pokládání vrstvy po etapách, včetně pracovních spar a spojů; průkazní zkoušky, kontrolní zkoušky a kontrolní měření; úpravu napojení, ukončení a těsnění podél trativodů, vpustí, šachet a pod., nestanoví-li zadávací dokumentace jinak ; úpravu povrchu vrstvyViz :  Předpis  S4, příloha 6, příloha 12; Vzorové listy železničního spodku Ž4, Ž4.1, Ž 4.13.; Technické kvalitativní podmínky staveb Státních drah, kap. 1, 2, 6.</t>
  </si>
  <si>
    <t>Dodání kameniva předepsané kvality a zrnitosti, rozprostření a zhutnění vrstvy v předepsané tloušťce, zřízení vrstvy bez rozlišení šířky, pokládání vrstvy po etapách, nezahrnuje postřiky, nátěry</t>
  </si>
  <si>
    <t>Dodání směsi v požadované kvalitě; očištění podkladu; uložení směsi dle předepsaného technologického předpisu, zhutnění vrstvy v předepsané tloušťce; zřízení vrstvy bez rozlišení šířky, pokládání vrstvy po etapách, včetně pracovních spar a spojů; úpravu napojení, ukončení podél obrubníků, dilatačních zařízení, odvodňovacích proužků, odvodňovačů, vpustí, šachet a pod.; nezahrnuje postřiky, nátěry; nezahrnuje těsnění podél obrubníků, dilatačních zařízení, odvodňovacích proužků, odvodňovačů, vpustí, šachet a pod.</t>
  </si>
  <si>
    <t>Dodávku předepsaného materiálu, vyčištění a výplň spar tímto materiálem</t>
  </si>
  <si>
    <t>Položky pro zhotovení potrubí platí bez ohledu na sklon zahrnuje: výrobní dokumentaci (včetně technologického předpisu),dodání veškerého trubního a pomocného materiálu  (trouby,  trubky,  tvarovky,  spojovací a těsnící  materiál a pod.), podpěrných, závěsných a upevňovacích prvků, včetně potřebných úprav,úprava a příprava podkladu a podpěr, očištění a ošetření podkladu a podpěr,zřízení plně funkčního potrubí, kompletní soustavy, podle příslušného technologického předpisu, zřízení potrubí i jednotlivých částí po etapách, včetně pracovních spar a spojů, pracovního zaslepení konců a pod., úprava prostupů, průchodů  šachtami a komorami, okolí podpěr a vyústění, zaústění, napojení, vyvedení a upevnění odpad. výustí, ochrana potrubí nátěrem (vč. úpravy povrchu), případně izolací, nejsou-li tyto práce předmětem jiné položky, úprava, očištění a ošetření prostoru kolem potrubí,položky platí pro práce prováděné v prostoru zapaženém i nezapaženém a i v kolektorech, chráničkách, položky zahrnují i práce spojené s nutnými obtoky, převáděním a čerpáním vody</t>
  </si>
  <si>
    <t>Položka zahrnuje: dodání  čerstvého  betonu  (betonové  směsi)  požadované  kvality,  jeho  uložení  do požadovaného tvaru, ošetření a ochranu betonu,bednění  požadovaných  konstr. (i ztracené) s úpravou  dle požadované  kvality povrchu betonu, včetně odbedňovacích a odskružovacích prostředků, zřízení  všech  požadovaných  otvorů, kapes, výklenků, prostupů, dutin, drážek a pod., vč. ztížení práce a úprav  kolem nich,úpravy povrchu pro položení požadované izolace, povlaků a nátěrů, případně vyspravení,nátěry zabraňující soudržnost betonu a bednění,opatření  povrchů  betonu  izolací  proti zemní vlhkosti v částech, kde přijdou do styku se zeminou nebo kamenivem</t>
  </si>
  <si>
    <t>Položka zahrnuje:poklopy s rámem z předepsaného materiálu a tvaru,předepsané plastové skruže, dno a není-li uvedeno jinak i podkladní vrstvu (z kameniva nebo betonu).,výplň, těsnění a tmelení spár a spojů,očištění a ošetření úložných ploch,</t>
  </si>
  <si>
    <t>Položka obsahuje zřízení montované přejezdové konstrukce; montáž přejezdové konstrukce z dílů a součástí na místě v ose koleje při přerušení železničního a silničního provozu; příplatky za ztížené podmínky vyskytující se při zřízení přejezdu (např. za překážky na straně koleje); dopravu materiálu z výrobního závodu nebo místa nákupu až na místo zřízení přejezdu a odvoz demontovaného materiálu na určené místo; dodávku veškerých prvků a částí daného typu přejezdové konstrukce včetně závěrných zídek a jejich betonového základu dle odpovídajících vzorových listů a TKP Položka neobsahuje náklady na zřízení a odstranění dopravního značení objízdné trasy</t>
  </si>
  <si>
    <t>Položka obsahuje veškeré práce a materiál obsažený v názvu položky. Položka neobsahuje náklady na zřízení a odstranění dopravního značení objízdné trasy</t>
  </si>
  <si>
    <t>Položka obsahuje veškerý materiál, výrobky a polotovary, včetně mimostaveništní a vnitrostaveništní dopravy (rovněž přesuny), včetně naložení a složení,případně s uložením; zahrnují veškeré práce nutné pro zřízení těchto konstrukcí, včetně zemních prací, lože, ukončení, patek, spárování, úpravy vtoku a výtoku. Měří se v "m" délky osy žlabu bez čistících kusů a odtokových vpustí</t>
  </si>
  <si>
    <t>Položka zahrnuje:dodání a pokládku nátěrového materiálu (měří se pouze natíraná plocha), předznačení a reflexní úpravu</t>
  </si>
  <si>
    <t>Položka obsahuje veškeré poplatky provozovateli skládky, recyklační linky nebo jiného zařízení na zpracování nebo likvidaci odpadů související s převzetím, uložením, zpracováním nebo likvidací odpadu. Položka neobsahuje náklady spojené s dopravou odpadu z místa stavby na místo převzetí provozovatelem skládky, recyklační linky nebo jiného zařízení na zpracování nebo likvidaci odpadů.</t>
  </si>
  <si>
    <t>OTSKP</t>
  </si>
  <si>
    <t>R</t>
  </si>
  <si>
    <t>viz. příloha č. 5</t>
  </si>
  <si>
    <t>0,34*8,5+0,3*7,7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</si>
</sst>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K_č_-;\-* #,##0.00\ _K_č_-;_-* &quot;-&quot;??\ _K_č_-;_-@_-"/>
    <numFmt numFmtId="164" formatCode="0.00000"/>
    <numFmt numFmtId="165" formatCode="#,##0.000"/>
    <numFmt numFmtId="166" formatCode="0.000"/>
  </numFmts>
  <fonts count="36" x14ac:knownFonts="1">
    <font>
      <sz val="11"/>
      <color theme="1"/>
      <name val="Calibri"/>
      <family val="2"/>
      <charset val="238"/>
      <scheme val="minor"/>
    </font>
    <font>
      <sz val="10"/>
      <name val="Arial CE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b/>
      <i/>
      <sz val="10"/>
      <color indexed="10"/>
      <name val="Arial CE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</font>
    <font>
      <b/>
      <sz val="11"/>
      <name val="Arial CE"/>
      <family val="2"/>
      <charset val="238"/>
    </font>
    <font>
      <sz val="9"/>
      <color rgb="FFFF0000"/>
      <name val="Arial CE"/>
    </font>
    <font>
      <b/>
      <sz val="14"/>
      <color rgb="FF0070C0"/>
      <name val="Times New Roman CE"/>
      <family val="1"/>
      <charset val="238"/>
    </font>
    <font>
      <b/>
      <i/>
      <sz val="8"/>
      <color indexed="10"/>
      <name val="Arial CE"/>
      <family val="2"/>
      <charset val="238"/>
    </font>
    <font>
      <sz val="8"/>
      <name val="Arial CE"/>
      <charset val="238"/>
    </font>
    <font>
      <sz val="11"/>
      <color rgb="FFFF0000"/>
      <name val="Calibri"/>
      <family val="2"/>
      <charset val="238"/>
      <scheme val="minor"/>
    </font>
    <font>
      <sz val="8"/>
      <name val="Arial CE"/>
    </font>
    <font>
      <sz val="8"/>
      <name val="Arial"/>
      <family val="2"/>
      <charset val="238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name val="Arial CE"/>
      <family val="2"/>
      <charset val="238"/>
    </font>
    <font>
      <sz val="9"/>
      <name val="Arial"/>
      <family val="2"/>
      <charset val="238"/>
    </font>
    <font>
      <sz val="9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</fills>
  <borders count="43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0">
    <xf numFmtId="0" fontId="0" fillId="0" borderId="0"/>
    <xf numFmtId="0" fontId="1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3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93">
    <xf numFmtId="0" fontId="0" fillId="0" borderId="0" xfId="0"/>
    <xf numFmtId="0" fontId="9" fillId="0" borderId="0" xfId="2" applyFill="1"/>
    <xf numFmtId="0" fontId="3" fillId="0" borderId="0" xfId="2" applyFont="1" applyFill="1" applyAlignment="1">
      <alignment horizontal="right"/>
    </xf>
    <xf numFmtId="0" fontId="1" fillId="0" borderId="0" xfId="1" applyFill="1"/>
    <xf numFmtId="0" fontId="1" fillId="0" borderId="0" xfId="1" applyFill="1" applyProtection="1">
      <protection locked="0"/>
    </xf>
    <xf numFmtId="0" fontId="5" fillId="0" borderId="0" xfId="1" applyNumberFormat="1" applyFont="1" applyFill="1" applyAlignment="1" applyProtection="1">
      <alignment horizontal="right"/>
      <protection locked="0"/>
    </xf>
    <xf numFmtId="0" fontId="1" fillId="0" borderId="0" xfId="1" applyFill="1" applyAlignment="1" applyProtection="1">
      <alignment horizontal="right"/>
      <protection locked="0"/>
    </xf>
    <xf numFmtId="49" fontId="14" fillId="0" borderId="0" xfId="1" applyNumberFormat="1" applyFont="1" applyFill="1" applyProtection="1">
      <protection locked="0"/>
    </xf>
    <xf numFmtId="0" fontId="12" fillId="0" borderId="0" xfId="1" applyFont="1" applyFill="1" applyAlignment="1">
      <alignment horizontal="centerContinuous"/>
    </xf>
    <xf numFmtId="0" fontId="12" fillId="0" borderId="0" xfId="1" applyFont="1" applyFill="1" applyAlignment="1">
      <alignment horizontal="right"/>
    </xf>
    <xf numFmtId="164" fontId="12" fillId="0" borderId="0" xfId="1" applyNumberFormat="1" applyFont="1" applyFill="1" applyAlignment="1">
      <alignment horizontal="right"/>
    </xf>
    <xf numFmtId="0" fontId="15" fillId="0" borderId="0" xfId="0" applyFont="1" applyFill="1"/>
    <xf numFmtId="164" fontId="1" fillId="0" borderId="0" xfId="1" applyNumberFormat="1" applyFill="1" applyAlignment="1" applyProtection="1">
      <alignment horizontal="right"/>
      <protection locked="0"/>
    </xf>
    <xf numFmtId="14" fontId="7" fillId="0" borderId="0" xfId="1" applyNumberFormat="1" applyFont="1" applyFill="1" applyAlignment="1" applyProtection="1">
      <alignment horizontal="left"/>
      <protection locked="0"/>
    </xf>
    <xf numFmtId="14" fontId="7" fillId="0" borderId="0" xfId="1" applyNumberFormat="1" applyFont="1" applyFill="1" applyAlignment="1" applyProtection="1">
      <alignment horizontal="center"/>
      <protection locked="0"/>
    </xf>
    <xf numFmtId="49" fontId="16" fillId="0" borderId="18" xfId="2" applyNumberFormat="1" applyFont="1" applyBorder="1" applyAlignment="1" applyProtection="1">
      <alignment horizontal="left"/>
      <protection locked="0"/>
    </xf>
    <xf numFmtId="0" fontId="0" fillId="0" borderId="19" xfId="0" applyBorder="1"/>
    <xf numFmtId="49" fontId="16" fillId="0" borderId="4" xfId="2" applyNumberFormat="1" applyFont="1" applyBorder="1" applyAlignment="1" applyProtection="1">
      <alignment horizontal="left"/>
      <protection locked="0"/>
    </xf>
    <xf numFmtId="4" fontId="17" fillId="0" borderId="4" xfId="2" applyNumberFormat="1" applyFont="1" applyBorder="1" applyAlignment="1" applyProtection="1">
      <protection locked="0"/>
    </xf>
    <xf numFmtId="165" fontId="17" fillId="0" borderId="4" xfId="2" applyNumberFormat="1" applyFont="1" applyBorder="1" applyAlignment="1" applyProtection="1">
      <protection locked="0"/>
    </xf>
    <xf numFmtId="0" fontId="13" fillId="2" borderId="11" xfId="1" applyFont="1" applyFill="1" applyBorder="1"/>
    <xf numFmtId="0" fontId="13" fillId="2" borderId="12" xfId="1" applyFont="1" applyFill="1" applyBorder="1"/>
    <xf numFmtId="0" fontId="13" fillId="2" borderId="12" xfId="1" applyFont="1" applyFill="1" applyBorder="1" applyAlignment="1">
      <alignment horizontal="right"/>
    </xf>
    <xf numFmtId="164" fontId="13" fillId="2" borderId="12" xfId="1" applyNumberFormat="1" applyFont="1" applyFill="1" applyBorder="1" applyAlignment="1">
      <alignment horizontal="right"/>
    </xf>
    <xf numFmtId="0" fontId="13" fillId="2" borderId="13" xfId="1" applyFont="1" applyFill="1" applyBorder="1" applyAlignment="1">
      <alignment horizontal="centerContinuous"/>
    </xf>
    <xf numFmtId="0" fontId="13" fillId="2" borderId="14" xfId="1" applyFont="1" applyFill="1" applyBorder="1"/>
    <xf numFmtId="0" fontId="13" fillId="2" borderId="7" xfId="1" applyFont="1" applyFill="1" applyBorder="1" applyAlignment="1">
      <alignment horizontal="center"/>
    </xf>
    <xf numFmtId="0" fontId="13" fillId="2" borderId="7" xfId="1" applyFont="1" applyFill="1" applyBorder="1"/>
    <xf numFmtId="0" fontId="13" fillId="2" borderId="7" xfId="1" applyFont="1" applyFill="1" applyBorder="1" applyAlignment="1">
      <alignment horizontal="right"/>
    </xf>
    <xf numFmtId="164" fontId="13" fillId="2" borderId="7" xfId="1" applyNumberFormat="1" applyFont="1" applyFill="1" applyBorder="1" applyAlignment="1">
      <alignment horizontal="center"/>
    </xf>
    <xf numFmtId="0" fontId="13" fillId="2" borderId="3" xfId="1" applyFont="1" applyFill="1" applyBorder="1" applyAlignment="1">
      <alignment horizontal="centerContinuous"/>
    </xf>
    <xf numFmtId="0" fontId="13" fillId="2" borderId="5" xfId="1" applyFont="1" applyFill="1" applyBorder="1" applyAlignment="1">
      <alignment horizontal="centerContinuous"/>
    </xf>
    <xf numFmtId="0" fontId="13" fillId="2" borderId="16" xfId="1" applyFont="1" applyFill="1" applyBorder="1"/>
    <xf numFmtId="0" fontId="13" fillId="2" borderId="5" xfId="1" applyFont="1" applyFill="1" applyBorder="1" applyAlignment="1">
      <alignment horizontal="center"/>
    </xf>
    <xf numFmtId="0" fontId="13" fillId="2" borderId="5" xfId="1" applyNumberFormat="1" applyFont="1" applyFill="1" applyBorder="1" applyAlignment="1">
      <alignment horizontal="center"/>
    </xf>
    <xf numFmtId="164" fontId="13" fillId="2" borderId="5" xfId="1" applyNumberFormat="1" applyFont="1" applyFill="1" applyBorder="1" applyAlignment="1">
      <alignment horizontal="center"/>
    </xf>
    <xf numFmtId="0" fontId="10" fillId="2" borderId="17" xfId="1" applyFont="1" applyFill="1" applyBorder="1" applyAlignment="1">
      <alignment horizontal="center"/>
    </xf>
    <xf numFmtId="0" fontId="10" fillId="2" borderId="9" xfId="1" applyFont="1" applyFill="1" applyBorder="1" applyAlignment="1">
      <alignment horizontal="center"/>
    </xf>
    <xf numFmtId="1" fontId="10" fillId="2" borderId="9" xfId="1" applyNumberFormat="1" applyFont="1" applyFill="1" applyBorder="1" applyAlignment="1">
      <alignment horizontal="center"/>
    </xf>
    <xf numFmtId="0" fontId="6" fillId="2" borderId="3" xfId="1" applyFont="1" applyFill="1" applyBorder="1" applyProtection="1">
      <protection locked="0"/>
    </xf>
    <xf numFmtId="49" fontId="6" fillId="2" borderId="6" xfId="1" applyNumberFormat="1" applyFont="1" applyFill="1" applyBorder="1" applyProtection="1">
      <protection locked="0"/>
    </xf>
    <xf numFmtId="4" fontId="6" fillId="2" borderId="3" xfId="1" applyNumberFormat="1" applyFont="1" applyFill="1" applyBorder="1" applyAlignment="1" applyProtection="1">
      <alignment horizontal="center"/>
      <protection locked="0"/>
    </xf>
    <xf numFmtId="165" fontId="6" fillId="2" borderId="3" xfId="1" applyNumberFormat="1" applyFont="1" applyFill="1" applyBorder="1" applyAlignment="1" applyProtection="1">
      <alignment horizontal="right"/>
      <protection locked="0"/>
    </xf>
    <xf numFmtId="4" fontId="6" fillId="2" borderId="6" xfId="1" applyNumberFormat="1" applyFont="1" applyFill="1" applyBorder="1" applyProtection="1">
      <protection locked="0"/>
    </xf>
    <xf numFmtId="4" fontId="6" fillId="2" borderId="3" xfId="1" applyNumberFormat="1" applyFont="1" applyFill="1" applyBorder="1" applyProtection="1">
      <protection locked="0"/>
    </xf>
    <xf numFmtId="4" fontId="6" fillId="2" borderId="3" xfId="1" applyNumberFormat="1" applyFont="1" applyFill="1" applyBorder="1" applyAlignment="1" applyProtection="1">
      <alignment horizontal="right"/>
      <protection locked="0"/>
    </xf>
    <xf numFmtId="0" fontId="19" fillId="3" borderId="8" xfId="1" applyFont="1" applyFill="1" applyBorder="1" applyAlignment="1">
      <alignment horizontal="right"/>
    </xf>
    <xf numFmtId="4" fontId="18" fillId="3" borderId="18" xfId="7" applyNumberFormat="1" applyFont="1" applyFill="1" applyBorder="1" applyAlignment="1">
      <alignment horizontal="right"/>
    </xf>
    <xf numFmtId="0" fontId="2" fillId="2" borderId="0" xfId="1" applyFont="1" applyFill="1" applyAlignment="1"/>
    <xf numFmtId="0" fontId="1" fillId="2" borderId="0" xfId="1" applyFill="1"/>
    <xf numFmtId="0" fontId="11" fillId="2" borderId="0" xfId="1" applyFont="1" applyFill="1" applyAlignment="1">
      <alignment horizontal="centerContinuous"/>
    </xf>
    <xf numFmtId="0" fontId="12" fillId="2" borderId="0" xfId="1" applyFont="1" applyFill="1" applyAlignment="1">
      <alignment horizontal="centerContinuous"/>
    </xf>
    <xf numFmtId="0" fontId="1" fillId="2" borderId="0" xfId="1" applyFont="1" applyFill="1"/>
    <xf numFmtId="0" fontId="8" fillId="2" borderId="0" xfId="1" applyFont="1" applyFill="1"/>
    <xf numFmtId="0" fontId="1" fillId="2" borderId="0" xfId="1" applyFill="1" applyAlignment="1"/>
    <xf numFmtId="0" fontId="1" fillId="2" borderId="0" xfId="1" applyFill="1" applyAlignment="1">
      <alignment horizontal="left"/>
    </xf>
    <xf numFmtId="165" fontId="17" fillId="2" borderId="18" xfId="2" applyNumberFormat="1" applyFont="1" applyFill="1" applyBorder="1" applyAlignment="1"/>
    <xf numFmtId="4" fontId="17" fillId="2" borderId="18" xfId="2" applyNumberFormat="1" applyFont="1" applyFill="1" applyBorder="1" applyAlignment="1"/>
    <xf numFmtId="0" fontId="20" fillId="2" borderId="5" xfId="1" applyFont="1" applyFill="1" applyBorder="1" applyAlignment="1">
      <alignment horizontal="center"/>
    </xf>
    <xf numFmtId="0" fontId="22" fillId="0" borderId="0" xfId="1" applyNumberFormat="1" applyFont="1" applyFill="1" applyAlignment="1" applyProtection="1">
      <alignment horizontal="left"/>
      <protection locked="0"/>
    </xf>
    <xf numFmtId="49" fontId="23" fillId="0" borderId="19" xfId="1" applyNumberFormat="1" applyFont="1" applyFill="1" applyBorder="1" applyAlignment="1" applyProtection="1">
      <alignment vertical="center"/>
      <protection locked="0"/>
    </xf>
    <xf numFmtId="4" fontId="23" fillId="0" borderId="19" xfId="1" applyNumberFormat="1" applyFont="1" applyFill="1" applyBorder="1" applyAlignment="1" applyProtection="1">
      <alignment horizontal="center"/>
      <protection locked="0"/>
    </xf>
    <xf numFmtId="0" fontId="23" fillId="0" borderId="14" xfId="0" applyFont="1" applyFill="1" applyBorder="1" applyAlignment="1" applyProtection="1">
      <alignment vertical="center"/>
      <protection locked="0"/>
    </xf>
    <xf numFmtId="0" fontId="23" fillId="0" borderId="19" xfId="0" applyFont="1" applyFill="1" applyBorder="1" applyAlignment="1" applyProtection="1">
      <alignment horizontal="left" vertical="center"/>
      <protection locked="0"/>
    </xf>
    <xf numFmtId="0" fontId="23" fillId="0" borderId="19" xfId="0" applyFont="1" applyFill="1" applyBorder="1" applyAlignment="1" applyProtection="1">
      <alignment vertical="center" wrapText="1"/>
      <protection locked="0"/>
    </xf>
    <xf numFmtId="4" fontId="23" fillId="0" borderId="19" xfId="0" applyNumberFormat="1" applyFont="1" applyFill="1" applyBorder="1" applyAlignment="1" applyProtection="1">
      <alignment horizontal="center" vertical="center"/>
      <protection locked="0"/>
    </xf>
    <xf numFmtId="0" fontId="23" fillId="0" borderId="19" xfId="0" applyFont="1" applyFill="1" applyBorder="1" applyAlignment="1" applyProtection="1">
      <alignment horizontal="left"/>
      <protection locked="0"/>
    </xf>
    <xf numFmtId="0" fontId="23" fillId="0" borderId="0" xfId="0" applyFont="1" applyFill="1" applyBorder="1" applyAlignment="1" applyProtection="1">
      <alignment horizontal="left"/>
      <protection locked="0"/>
    </xf>
    <xf numFmtId="4" fontId="23" fillId="0" borderId="0" xfId="0" applyNumberFormat="1" applyFont="1" applyFill="1" applyBorder="1" applyAlignment="1" applyProtection="1">
      <alignment horizontal="center" vertical="center"/>
      <protection locked="0"/>
    </xf>
    <xf numFmtId="49" fontId="23" fillId="0" borderId="19" xfId="1" applyNumberFormat="1" applyFont="1" applyFill="1" applyBorder="1" applyAlignment="1" applyProtection="1">
      <alignment wrapText="1"/>
      <protection locked="0"/>
    </xf>
    <xf numFmtId="4" fontId="23" fillId="0" borderId="0" xfId="1" applyNumberFormat="1" applyFont="1" applyFill="1" applyBorder="1" applyAlignment="1" applyProtection="1">
      <alignment horizontal="center"/>
      <protection locked="0"/>
    </xf>
    <xf numFmtId="4" fontId="23" fillId="0" borderId="19" xfId="1" applyNumberFormat="1" applyFont="1" applyFill="1" applyBorder="1" applyAlignment="1" applyProtection="1">
      <alignment horizontal="center" vertical="center"/>
      <protection locked="0"/>
    </xf>
    <xf numFmtId="49" fontId="23" fillId="0" borderId="0" xfId="1" applyNumberFormat="1" applyFont="1" applyFill="1" applyBorder="1" applyAlignment="1" applyProtection="1">
      <alignment vertical="center"/>
      <protection locked="0"/>
    </xf>
    <xf numFmtId="4" fontId="23" fillId="0" borderId="0" xfId="1" applyNumberFormat="1" applyFont="1" applyFill="1" applyBorder="1" applyAlignment="1" applyProtection="1">
      <alignment horizontal="center" vertical="center"/>
      <protection locked="0"/>
    </xf>
    <xf numFmtId="49" fontId="23" fillId="0" borderId="19" xfId="1" applyNumberFormat="1" applyFont="1" applyFill="1" applyBorder="1" applyAlignment="1" applyProtection="1">
      <alignment vertical="center" wrapText="1"/>
      <protection locked="0"/>
    </xf>
    <xf numFmtId="165" fontId="17" fillId="0" borderId="0" xfId="2" applyNumberFormat="1" applyFont="1" applyBorder="1" applyAlignment="1" applyProtection="1">
      <alignment vertical="center"/>
      <protection locked="0"/>
    </xf>
    <xf numFmtId="4" fontId="17" fillId="0" borderId="0" xfId="2" applyNumberFormat="1" applyFont="1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25" fillId="0" borderId="19" xfId="1" applyFont="1" applyFill="1" applyBorder="1" applyAlignment="1" applyProtection="1">
      <alignment horizontal="left" vertical="center"/>
      <protection locked="0"/>
    </xf>
    <xf numFmtId="0" fontId="25" fillId="0" borderId="19" xfId="1" applyFont="1" applyBorder="1" applyAlignment="1" applyProtection="1">
      <alignment vertical="center" wrapText="1"/>
      <protection locked="0"/>
    </xf>
    <xf numFmtId="4" fontId="25" fillId="0" borderId="19" xfId="1" applyNumberFormat="1" applyFont="1" applyBorder="1" applyAlignment="1" applyProtection="1">
      <alignment horizontal="center" vertical="center"/>
      <protection locked="0"/>
    </xf>
    <xf numFmtId="4" fontId="0" fillId="2" borderId="19" xfId="0" applyNumberFormat="1" applyFill="1" applyBorder="1"/>
    <xf numFmtId="4" fontId="0" fillId="2" borderId="19" xfId="0" applyNumberFormat="1" applyFill="1" applyBorder="1" applyAlignment="1">
      <alignment vertical="center"/>
    </xf>
    <xf numFmtId="0" fontId="24" fillId="0" borderId="0" xfId="0" applyFont="1"/>
    <xf numFmtId="4" fontId="25" fillId="0" borderId="0" xfId="1" applyNumberFormat="1" applyFont="1" applyBorder="1" applyAlignment="1" applyProtection="1">
      <alignment horizontal="center" vertical="center"/>
      <protection locked="0"/>
    </xf>
    <xf numFmtId="0" fontId="23" fillId="0" borderId="0" xfId="0" applyFont="1" applyFill="1" applyBorder="1" applyAlignment="1" applyProtection="1">
      <alignment horizontal="left" vertical="center"/>
      <protection locked="0"/>
    </xf>
    <xf numFmtId="4" fontId="31" fillId="2" borderId="19" xfId="0" applyNumberFormat="1" applyFont="1" applyFill="1" applyBorder="1"/>
    <xf numFmtId="0" fontId="16" fillId="2" borderId="3" xfId="1" applyFont="1" applyFill="1" applyBorder="1" applyProtection="1">
      <protection locked="0"/>
    </xf>
    <xf numFmtId="49" fontId="16" fillId="2" borderId="6" xfId="1" applyNumberFormat="1" applyFont="1" applyFill="1" applyBorder="1" applyProtection="1">
      <protection locked="0"/>
    </xf>
    <xf numFmtId="4" fontId="16" fillId="2" borderId="3" xfId="1" applyNumberFormat="1" applyFont="1" applyFill="1" applyBorder="1" applyAlignment="1" applyProtection="1">
      <alignment horizontal="center"/>
      <protection locked="0"/>
    </xf>
    <xf numFmtId="165" fontId="16" fillId="2" borderId="3" xfId="1" applyNumberFormat="1" applyFont="1" applyFill="1" applyBorder="1" applyAlignment="1" applyProtection="1">
      <alignment horizontal="right"/>
      <protection locked="0"/>
    </xf>
    <xf numFmtId="4" fontId="16" fillId="2" borderId="6" xfId="1" applyNumberFormat="1" applyFont="1" applyFill="1" applyBorder="1" applyProtection="1">
      <protection locked="0"/>
    </xf>
    <xf numFmtId="4" fontId="16" fillId="2" borderId="3" xfId="1" applyNumberFormat="1" applyFont="1" applyFill="1" applyBorder="1" applyProtection="1">
      <protection locked="0"/>
    </xf>
    <xf numFmtId="4" fontId="16" fillId="2" borderId="3" xfId="1" applyNumberFormat="1" applyFont="1" applyFill="1" applyBorder="1" applyAlignment="1" applyProtection="1">
      <alignment horizontal="right"/>
      <protection locked="0"/>
    </xf>
    <xf numFmtId="0" fontId="25" fillId="0" borderId="19" xfId="1" applyFont="1" applyBorder="1" applyAlignment="1" applyProtection="1">
      <alignment vertical="center"/>
      <protection locked="0"/>
    </xf>
    <xf numFmtId="0" fontId="0" fillId="0" borderId="0" xfId="0" applyBorder="1"/>
    <xf numFmtId="4" fontId="23" fillId="0" borderId="7" xfId="1" applyNumberFormat="1" applyFont="1" applyFill="1" applyBorder="1" applyAlignment="1" applyProtection="1">
      <alignment horizontal="center" vertical="center"/>
      <protection locked="0"/>
    </xf>
    <xf numFmtId="0" fontId="0" fillId="4" borderId="20" xfId="0" applyFill="1" applyBorder="1"/>
    <xf numFmtId="0" fontId="0" fillId="4" borderId="21" xfId="0" applyFill="1" applyBorder="1"/>
    <xf numFmtId="49" fontId="16" fillId="0" borderId="22" xfId="2" applyNumberFormat="1" applyFont="1" applyBorder="1" applyAlignment="1" applyProtection="1">
      <alignment horizontal="left"/>
      <protection locked="0"/>
    </xf>
    <xf numFmtId="0" fontId="30" fillId="0" borderId="0" xfId="0" applyFont="1" applyBorder="1" applyAlignment="1">
      <alignment vertical="center"/>
    </xf>
    <xf numFmtId="4" fontId="0" fillId="0" borderId="0" xfId="0" applyNumberFormat="1" applyBorder="1"/>
    <xf numFmtId="0" fontId="30" fillId="0" borderId="0" xfId="0" applyFont="1" applyBorder="1"/>
    <xf numFmtId="4" fontId="31" fillId="0" borderId="0" xfId="0" applyNumberFormat="1" applyFont="1" applyBorder="1"/>
    <xf numFmtId="0" fontId="16" fillId="2" borderId="16" xfId="1" applyFont="1" applyFill="1" applyBorder="1" applyProtection="1">
      <protection locked="0"/>
    </xf>
    <xf numFmtId="0" fontId="0" fillId="0" borderId="0" xfId="0" applyBorder="1" applyAlignment="1">
      <alignment vertical="center"/>
    </xf>
    <xf numFmtId="4" fontId="0" fillId="0" borderId="0" xfId="0" applyNumberFormat="1" applyBorder="1" applyAlignment="1">
      <alignment vertical="center"/>
    </xf>
    <xf numFmtId="0" fontId="6" fillId="2" borderId="16" xfId="1" applyFont="1" applyFill="1" applyBorder="1" applyProtection="1">
      <protection locked="0"/>
    </xf>
    <xf numFmtId="0" fontId="0" fillId="0" borderId="14" xfId="0" applyBorder="1"/>
    <xf numFmtId="0" fontId="6" fillId="2" borderId="17" xfId="1" applyFont="1" applyFill="1" applyBorder="1" applyProtection="1">
      <protection locked="0"/>
    </xf>
    <xf numFmtId="0" fontId="6" fillId="2" borderId="25" xfId="1" applyFont="1" applyFill="1" applyBorder="1" applyProtection="1">
      <protection locked="0"/>
    </xf>
    <xf numFmtId="49" fontId="6" fillId="2" borderId="26" xfId="1" applyNumberFormat="1" applyFont="1" applyFill="1" applyBorder="1" applyProtection="1">
      <protection locked="0"/>
    </xf>
    <xf numFmtId="4" fontId="6" fillId="2" borderId="25" xfId="1" applyNumberFormat="1" applyFont="1" applyFill="1" applyBorder="1" applyAlignment="1" applyProtection="1">
      <alignment horizontal="center"/>
      <protection locked="0"/>
    </xf>
    <xf numFmtId="165" fontId="6" fillId="2" borderId="25" xfId="1" applyNumberFormat="1" applyFont="1" applyFill="1" applyBorder="1" applyAlignment="1" applyProtection="1">
      <alignment horizontal="right"/>
      <protection locked="0"/>
    </xf>
    <xf numFmtId="4" fontId="6" fillId="2" borderId="26" xfId="1" applyNumberFormat="1" applyFont="1" applyFill="1" applyBorder="1" applyProtection="1">
      <protection locked="0"/>
    </xf>
    <xf numFmtId="4" fontId="6" fillId="2" borderId="25" xfId="1" applyNumberFormat="1" applyFont="1" applyFill="1" applyBorder="1" applyProtection="1">
      <protection locked="0"/>
    </xf>
    <xf numFmtId="4" fontId="6" fillId="2" borderId="25" xfId="1" applyNumberFormat="1" applyFont="1" applyFill="1" applyBorder="1" applyAlignment="1" applyProtection="1">
      <alignment horizontal="right"/>
      <protection locked="0"/>
    </xf>
    <xf numFmtId="0" fontId="32" fillId="0" borderId="0" xfId="0" applyFont="1" applyBorder="1" applyAlignment="1">
      <alignment vertical="center"/>
    </xf>
    <xf numFmtId="4" fontId="32" fillId="2" borderId="19" xfId="0" applyNumberFormat="1" applyFont="1" applyFill="1" applyBorder="1" applyAlignment="1">
      <alignment vertical="center"/>
    </xf>
    <xf numFmtId="4" fontId="32" fillId="0" borderId="0" xfId="0" applyNumberFormat="1" applyFont="1" applyBorder="1" applyAlignment="1">
      <alignment vertical="center"/>
    </xf>
    <xf numFmtId="4" fontId="32" fillId="0" borderId="0" xfId="0" applyNumberFormat="1" applyFont="1" applyBorder="1"/>
    <xf numFmtId="0" fontId="8" fillId="5" borderId="11" xfId="15" applyFont="1" applyFill="1" applyBorder="1" applyProtection="1"/>
    <xf numFmtId="0" fontId="8" fillId="5" borderId="14" xfId="15" applyFont="1" applyFill="1" applyBorder="1" applyAlignment="1" applyProtection="1">
      <alignment horizontal="center"/>
    </xf>
    <xf numFmtId="0" fontId="8" fillId="5" borderId="16" xfId="15" applyFont="1" applyFill="1" applyBorder="1" applyAlignment="1" applyProtection="1">
      <alignment horizontal="center"/>
    </xf>
    <xf numFmtId="0" fontId="10" fillId="5" borderId="29" xfId="15" applyFont="1" applyFill="1" applyBorder="1" applyAlignment="1" applyProtection="1">
      <alignment horizontal="center"/>
    </xf>
    <xf numFmtId="0" fontId="10" fillId="2" borderId="30" xfId="15" applyFont="1" applyFill="1" applyBorder="1" applyAlignment="1">
      <alignment horizontal="center"/>
    </xf>
    <xf numFmtId="0" fontId="10" fillId="2" borderId="30" xfId="15" applyNumberFormat="1" applyFont="1" applyFill="1" applyBorder="1" applyAlignment="1">
      <alignment horizontal="center"/>
    </xf>
    <xf numFmtId="0" fontId="10" fillId="2" borderId="10" xfId="15" applyNumberFormat="1" applyFont="1" applyFill="1" applyBorder="1" applyAlignment="1">
      <alignment horizontal="center"/>
    </xf>
    <xf numFmtId="166" fontId="10" fillId="5" borderId="31" xfId="15" applyNumberFormat="1" applyFont="1" applyFill="1" applyBorder="1" applyAlignment="1" applyProtection="1">
      <alignment horizontal="center"/>
    </xf>
    <xf numFmtId="1" fontId="10" fillId="5" borderId="32" xfId="15" applyNumberFormat="1" applyFont="1" applyFill="1" applyBorder="1" applyAlignment="1" applyProtection="1">
      <alignment horizontal="center"/>
    </xf>
    <xf numFmtId="0" fontId="33" fillId="5" borderId="32" xfId="15" applyFill="1" applyBorder="1" applyProtection="1">
      <protection locked="0"/>
    </xf>
    <xf numFmtId="0" fontId="33" fillId="5" borderId="32" xfId="15" applyNumberFormat="1" applyFill="1" applyBorder="1" applyProtection="1">
      <protection locked="0"/>
    </xf>
    <xf numFmtId="0" fontId="33" fillId="5" borderId="23" xfId="15" applyFont="1" applyFill="1" applyBorder="1" applyProtection="1">
      <protection locked="0"/>
    </xf>
    <xf numFmtId="4" fontId="17" fillId="2" borderId="33" xfId="2" applyNumberFormat="1" applyFont="1" applyFill="1" applyBorder="1" applyAlignment="1"/>
    <xf numFmtId="4" fontId="0" fillId="2" borderId="32" xfId="0" applyNumberFormat="1" applyFill="1" applyBorder="1" applyAlignment="1">
      <alignment vertical="center"/>
    </xf>
    <xf numFmtId="4" fontId="31" fillId="2" borderId="32" xfId="0" applyNumberFormat="1" applyFont="1" applyFill="1" applyBorder="1"/>
    <xf numFmtId="4" fontId="16" fillId="2" borderId="34" xfId="1" applyNumberFormat="1" applyFont="1" applyFill="1" applyBorder="1" applyProtection="1">
      <protection locked="0"/>
    </xf>
    <xf numFmtId="0" fontId="0" fillId="0" borderId="4" xfId="0" applyBorder="1"/>
    <xf numFmtId="4" fontId="0" fillId="2" borderId="32" xfId="0" applyNumberFormat="1" applyFill="1" applyBorder="1"/>
    <xf numFmtId="4" fontId="6" fillId="2" borderId="34" xfId="1" applyNumberFormat="1" applyFont="1" applyFill="1" applyBorder="1" applyProtection="1">
      <protection locked="0"/>
    </xf>
    <xf numFmtId="0" fontId="0" fillId="0" borderId="18" xfId="0" applyBorder="1"/>
    <xf numFmtId="0" fontId="13" fillId="2" borderId="3" xfId="1" applyFont="1" applyFill="1" applyBorder="1" applyAlignment="1">
      <alignment horizontal="center"/>
    </xf>
    <xf numFmtId="1" fontId="10" fillId="2" borderId="35" xfId="1" applyNumberFormat="1" applyFont="1" applyFill="1" applyBorder="1" applyAlignment="1">
      <alignment horizontal="center"/>
    </xf>
    <xf numFmtId="4" fontId="6" fillId="2" borderId="36" xfId="1" applyNumberFormat="1" applyFont="1" applyFill="1" applyBorder="1" applyProtection="1">
      <protection locked="0"/>
    </xf>
    <xf numFmtId="0" fontId="0" fillId="0" borderId="37" xfId="0" applyBorder="1"/>
    <xf numFmtId="0" fontId="0" fillId="0" borderId="38" xfId="0" applyBorder="1"/>
    <xf numFmtId="0" fontId="0" fillId="0" borderId="31" xfId="0" applyBorder="1"/>
    <xf numFmtId="0" fontId="0" fillId="0" borderId="39" xfId="0" applyBorder="1"/>
    <xf numFmtId="0" fontId="0" fillId="0" borderId="40" xfId="0" applyBorder="1"/>
    <xf numFmtId="0" fontId="0" fillId="0" borderId="15" xfId="0" applyBorder="1"/>
    <xf numFmtId="0" fontId="0" fillId="0" borderId="31" xfId="0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1" xfId="0" applyBorder="1"/>
    <xf numFmtId="0" fontId="0" fillId="0" borderId="26" xfId="0" applyBorder="1"/>
    <xf numFmtId="0" fontId="0" fillId="0" borderId="42" xfId="0" applyBorder="1"/>
    <xf numFmtId="4" fontId="28" fillId="0" borderId="18" xfId="2" applyNumberFormat="1" applyFont="1" applyBorder="1" applyAlignment="1" applyProtection="1">
      <alignment vertical="center"/>
      <protection locked="0"/>
    </xf>
    <xf numFmtId="4" fontId="34" fillId="0" borderId="19" xfId="1" applyNumberFormat="1" applyFont="1" applyFill="1" applyBorder="1" applyAlignment="1" applyProtection="1">
      <alignment horizontal="left" vertical="center"/>
      <protection locked="0"/>
    </xf>
    <xf numFmtId="4" fontId="28" fillId="0" borderId="32" xfId="2" applyNumberFormat="1" applyFont="1" applyBorder="1" applyAlignment="1" applyProtection="1">
      <alignment vertical="center"/>
      <protection locked="0"/>
    </xf>
    <xf numFmtId="0" fontId="0" fillId="0" borderId="32" xfId="0" applyBorder="1"/>
    <xf numFmtId="0" fontId="0" fillId="0" borderId="34" xfId="0" applyBorder="1"/>
    <xf numFmtId="4" fontId="28" fillId="0" borderId="33" xfId="2" applyNumberFormat="1" applyFont="1" applyBorder="1" applyAlignment="1" applyProtection="1">
      <alignment vertical="center"/>
      <protection locked="0"/>
    </xf>
    <xf numFmtId="0" fontId="29" fillId="0" borderId="32" xfId="0" applyFont="1" applyBorder="1" applyAlignment="1">
      <alignment vertical="center"/>
    </xf>
    <xf numFmtId="4" fontId="27" fillId="0" borderId="32" xfId="1" applyNumberFormat="1" applyFont="1" applyFill="1" applyBorder="1" applyAlignment="1" applyProtection="1">
      <alignment horizontal="right" vertical="center"/>
      <protection locked="0"/>
    </xf>
    <xf numFmtId="0" fontId="29" fillId="0" borderId="32" xfId="0" applyFont="1" applyFill="1" applyBorder="1" applyAlignment="1">
      <alignment vertical="center"/>
    </xf>
    <xf numFmtId="4" fontId="27" fillId="0" borderId="34" xfId="1" applyNumberFormat="1" applyFont="1" applyFill="1" applyBorder="1" applyAlignment="1" applyProtection="1">
      <alignment horizontal="right" vertical="center"/>
      <protection locked="0"/>
    </xf>
    <xf numFmtId="4" fontId="28" fillId="0" borderId="32" xfId="2" applyNumberFormat="1" applyFont="1" applyFill="1" applyBorder="1" applyAlignment="1" applyProtection="1">
      <alignment vertical="center"/>
      <protection locked="0"/>
    </xf>
    <xf numFmtId="0" fontId="0" fillId="0" borderId="36" xfId="0" applyBorder="1"/>
    <xf numFmtId="0" fontId="30" fillId="0" borderId="19" xfId="0" applyFont="1" applyBorder="1"/>
    <xf numFmtId="0" fontId="30" fillId="0" borderId="6" xfId="0" applyFont="1" applyBorder="1"/>
    <xf numFmtId="0" fontId="30" fillId="0" borderId="18" xfId="0" applyFont="1" applyBorder="1"/>
    <xf numFmtId="49" fontId="34" fillId="0" borderId="19" xfId="1" applyNumberFormat="1" applyFont="1" applyFill="1" applyBorder="1" applyAlignment="1" applyProtection="1">
      <alignment horizontal="center" vertical="center" wrapText="1"/>
      <protection locked="0"/>
    </xf>
    <xf numFmtId="0" fontId="30" fillId="0" borderId="39" xfId="0" applyFont="1" applyBorder="1" applyAlignment="1">
      <alignment horizontal="left" vertical="center"/>
    </xf>
    <xf numFmtId="0" fontId="35" fillId="0" borderId="19" xfId="0" applyFont="1" applyBorder="1" applyAlignment="1">
      <alignment vertical="center"/>
    </xf>
    <xf numFmtId="0" fontId="34" fillId="0" borderId="19" xfId="0" applyFont="1" applyBorder="1" applyAlignment="1">
      <alignment vertical="center"/>
    </xf>
    <xf numFmtId="0" fontId="30" fillId="0" borderId="19" xfId="0" applyFont="1" applyBorder="1" applyAlignment="1">
      <alignment vertical="center"/>
    </xf>
    <xf numFmtId="0" fontId="30" fillId="0" borderId="6" xfId="0" applyFont="1" applyBorder="1" applyAlignment="1">
      <alignment vertical="center"/>
    </xf>
    <xf numFmtId="165" fontId="17" fillId="0" borderId="18" xfId="2" applyNumberFormat="1" applyFont="1" applyBorder="1" applyAlignment="1" applyProtection="1">
      <alignment vertical="center"/>
      <protection locked="0"/>
    </xf>
    <xf numFmtId="165" fontId="26" fillId="0" borderId="19" xfId="2" applyNumberFormat="1" applyFont="1" applyBorder="1" applyAlignment="1" applyProtection="1">
      <alignment vertical="center"/>
      <protection locked="0"/>
    </xf>
    <xf numFmtId="165" fontId="16" fillId="2" borderId="6" xfId="1" applyNumberFormat="1" applyFont="1" applyFill="1" applyBorder="1" applyAlignment="1" applyProtection="1">
      <alignment horizontal="right" vertical="center"/>
      <protection locked="0"/>
    </xf>
    <xf numFmtId="165" fontId="17" fillId="0" borderId="18" xfId="2" applyNumberFormat="1" applyFont="1" applyBorder="1" applyAlignment="1" applyProtection="1">
      <protection locked="0"/>
    </xf>
    <xf numFmtId="165" fontId="0" fillId="0" borderId="19" xfId="0" applyNumberFormat="1" applyBorder="1"/>
    <xf numFmtId="165" fontId="6" fillId="2" borderId="6" xfId="1" applyNumberFormat="1" applyFont="1" applyFill="1" applyBorder="1" applyAlignment="1" applyProtection="1">
      <alignment horizontal="right"/>
      <protection locked="0"/>
    </xf>
    <xf numFmtId="165" fontId="6" fillId="2" borderId="26" xfId="1" applyNumberFormat="1" applyFont="1" applyFill="1" applyBorder="1" applyAlignment="1" applyProtection="1">
      <alignment horizontal="right"/>
      <protection locked="0"/>
    </xf>
    <xf numFmtId="0" fontId="21" fillId="0" borderId="1" xfId="2" applyFont="1" applyFill="1" applyBorder="1" applyAlignment="1" applyProtection="1">
      <alignment horizontal="center"/>
      <protection locked="0"/>
    </xf>
    <xf numFmtId="0" fontId="21" fillId="0" borderId="2" xfId="2" applyFont="1" applyFill="1" applyBorder="1" applyAlignment="1" applyProtection="1">
      <alignment horizontal="center"/>
      <protection locked="0"/>
    </xf>
    <xf numFmtId="0" fontId="8" fillId="2" borderId="27" xfId="15" applyFont="1" applyFill="1" applyBorder="1" applyAlignment="1" applyProtection="1">
      <alignment horizontal="center" textRotation="90" wrapText="1"/>
    </xf>
    <xf numFmtId="0" fontId="4" fillId="2" borderId="19" xfId="16" applyFill="1" applyBorder="1" applyAlignment="1">
      <alignment textRotation="90" wrapText="1"/>
    </xf>
    <xf numFmtId="0" fontId="8" fillId="2" borderId="27" xfId="15" applyNumberFormat="1" applyFont="1" applyFill="1" applyBorder="1" applyAlignment="1">
      <alignment horizontal="center" vertical="center"/>
    </xf>
    <xf numFmtId="0" fontId="4" fillId="2" borderId="19" xfId="16" applyNumberFormat="1" applyFill="1" applyBorder="1" applyAlignment="1">
      <alignment horizontal="center" vertical="center"/>
    </xf>
    <xf numFmtId="0" fontId="4" fillId="2" borderId="6" xfId="16" applyNumberFormat="1" applyFill="1" applyBorder="1" applyAlignment="1">
      <alignment horizontal="center" vertical="center"/>
    </xf>
    <xf numFmtId="0" fontId="8" fillId="2" borderId="28" xfId="15" applyNumberFormat="1" applyFont="1" applyFill="1" applyBorder="1" applyAlignment="1">
      <alignment horizontal="center" vertical="center"/>
    </xf>
    <xf numFmtId="0" fontId="4" fillId="2" borderId="23" xfId="16" applyNumberFormat="1" applyFill="1" applyBorder="1" applyAlignment="1">
      <alignment horizontal="center" vertical="center"/>
    </xf>
    <xf numFmtId="0" fontId="4" fillId="2" borderId="24" xfId="16" applyNumberFormat="1" applyFill="1" applyBorder="1" applyAlignment="1">
      <alignment horizontal="center" vertical="center"/>
    </xf>
  </cellXfs>
  <cellStyles count="30">
    <cellStyle name="čárky 2" xfId="4"/>
    <cellStyle name="čárky 2 2" xfId="11"/>
    <cellStyle name="čárky 2 2 2" xfId="22"/>
    <cellStyle name="čárky 2 3" xfId="19"/>
    <cellStyle name="čárky 3" xfId="5"/>
    <cellStyle name="čárky 3 2" xfId="12"/>
    <cellStyle name="čárky 3 2 2" xfId="28"/>
    <cellStyle name="čárky 3 2 3" xfId="23"/>
    <cellStyle name="čárky 3 3" xfId="20"/>
    <cellStyle name="čárky 4" xfId="3"/>
    <cellStyle name="čárky 4 2" xfId="26"/>
    <cellStyle name="čárky 4 3" xfId="18"/>
    <cellStyle name="Normální" xfId="0" builtinId="0"/>
    <cellStyle name="normální 2" xfId="6"/>
    <cellStyle name="normální 3" xfId="2"/>
    <cellStyle name="normální 3 2" xfId="25"/>
    <cellStyle name="normální 3 3" xfId="17"/>
    <cellStyle name="Normální 4" xfId="16"/>
    <cellStyle name="normální_POL.XLS" xfId="1"/>
    <cellStyle name="normální_POL.XLS 2" xfId="15"/>
    <cellStyle name="normální_SOxxxxxx 2" xfId="7"/>
    <cellStyle name="procent 2" xfId="9"/>
    <cellStyle name="procent 2 2" xfId="13"/>
    <cellStyle name="procent 3" xfId="10"/>
    <cellStyle name="procent 3 2" xfId="14"/>
    <cellStyle name="procent 3 2 2" xfId="29"/>
    <cellStyle name="procent 3 2 3" xfId="24"/>
    <cellStyle name="procent 4" xfId="8"/>
    <cellStyle name="procent 4 2" xfId="27"/>
    <cellStyle name="procent 4 3" xfId="21"/>
  </cellStyles>
  <dxfs count="0"/>
  <tableStyles count="0" defaultTableStyle="TableStyleMedium2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0"/>
  <sheetViews>
    <sheetView tabSelected="1" view="pageBreakPreview" zoomScaleNormal="100" zoomScaleSheetLayoutView="100" workbookViewId="0">
      <selection activeCell="E21" sqref="E21"/>
    </sheetView>
  </sheetViews>
  <sheetFormatPr defaultRowHeight="15" x14ac:dyDescent="0.25"/>
  <cols>
    <col min="1" max="1" width="5.140625" customWidth="1"/>
    <col min="2" max="2" width="15.42578125" customWidth="1"/>
    <col min="3" max="3" width="54.42578125" customWidth="1"/>
    <col min="7" max="7" width="12.7109375" customWidth="1"/>
    <col min="8" max="8" width="11.7109375" customWidth="1"/>
    <col min="9" max="9" width="12.42578125" customWidth="1"/>
    <col min="10" max="10" width="11" customWidth="1"/>
    <col min="11" max="11" width="21.42578125" customWidth="1"/>
    <col min="12" max="12" width="3.140625" customWidth="1"/>
    <col min="13" max="13" width="3.5703125" customWidth="1"/>
    <col min="14" max="14" width="8" customWidth="1"/>
    <col min="15" max="15" width="28.28515625" customWidth="1"/>
    <col min="16" max="16" width="26.140625" customWidth="1"/>
  </cols>
  <sheetData>
    <row r="1" spans="1:16" ht="20.25" thickTop="1" thickBot="1" x14ac:dyDescent="0.35">
      <c r="A1" s="48" t="s">
        <v>8</v>
      </c>
      <c r="B1" s="49"/>
      <c r="C1" s="49"/>
      <c r="D1" s="3"/>
      <c r="E1" s="1"/>
      <c r="F1" s="1"/>
      <c r="G1" s="1"/>
      <c r="H1" s="2" t="s">
        <v>9</v>
      </c>
      <c r="I1" s="183" t="s">
        <v>0</v>
      </c>
      <c r="J1" s="184"/>
      <c r="K1" s="47">
        <f>SUM(I11:I510,K11:K510)/2</f>
        <v>0</v>
      </c>
    </row>
    <row r="2" spans="1:16" ht="16.5" thickTop="1" thickBot="1" x14ac:dyDescent="0.3">
      <c r="A2" s="50" t="s">
        <v>10</v>
      </c>
      <c r="B2" s="50"/>
      <c r="C2" s="51"/>
      <c r="D2" s="8"/>
      <c r="E2" s="9"/>
      <c r="F2" s="10"/>
      <c r="G2" s="8"/>
      <c r="H2" s="8"/>
      <c r="I2" s="8"/>
      <c r="J2" s="9"/>
      <c r="K2" s="46" t="s">
        <v>45</v>
      </c>
    </row>
    <row r="3" spans="1:16" x14ac:dyDescent="0.25">
      <c r="A3" s="52" t="s">
        <v>1</v>
      </c>
      <c r="B3" s="49"/>
      <c r="C3" s="11" t="s">
        <v>46</v>
      </c>
      <c r="D3" s="4"/>
      <c r="E3" s="6"/>
      <c r="F3" s="12"/>
      <c r="G3" s="4"/>
      <c r="H3" s="4"/>
      <c r="I3" s="49" t="s">
        <v>11</v>
      </c>
      <c r="J3" s="5"/>
      <c r="K3" s="6"/>
    </row>
    <row r="4" spans="1:16" x14ac:dyDescent="0.25">
      <c r="A4" s="52" t="s">
        <v>3</v>
      </c>
      <c r="B4" s="49"/>
      <c r="C4" s="7" t="s">
        <v>47</v>
      </c>
      <c r="D4" s="4"/>
      <c r="E4" s="6"/>
      <c r="F4" s="12"/>
      <c r="G4" s="4"/>
      <c r="H4" s="4"/>
      <c r="I4" s="52" t="s">
        <v>12</v>
      </c>
      <c r="J4" s="59" t="s">
        <v>48</v>
      </c>
      <c r="K4" s="6"/>
    </row>
    <row r="5" spans="1:16" ht="15.75" thickBot="1" x14ac:dyDescent="0.3">
      <c r="A5" s="53" t="s">
        <v>2</v>
      </c>
      <c r="B5" s="52"/>
      <c r="C5" s="13">
        <v>41827</v>
      </c>
      <c r="D5" s="4"/>
      <c r="E5" s="6"/>
      <c r="F5" s="12"/>
      <c r="G5" s="4"/>
      <c r="H5" s="4"/>
      <c r="I5" s="54" t="s">
        <v>13</v>
      </c>
      <c r="J5" s="55"/>
      <c r="K5" s="14"/>
    </row>
    <row r="6" spans="1:16" x14ac:dyDescent="0.25">
      <c r="A6" s="20" t="s">
        <v>14</v>
      </c>
      <c r="B6" s="21"/>
      <c r="C6" s="21"/>
      <c r="D6" s="21"/>
      <c r="E6" s="22"/>
      <c r="F6" s="23"/>
      <c r="G6" s="21"/>
      <c r="H6" s="24" t="s">
        <v>15</v>
      </c>
      <c r="I6" s="24"/>
      <c r="J6" s="24"/>
      <c r="K6" s="24"/>
      <c r="L6" s="121"/>
      <c r="M6" s="185" t="s">
        <v>104</v>
      </c>
      <c r="N6" s="185" t="s">
        <v>105</v>
      </c>
      <c r="O6" s="187" t="s">
        <v>106</v>
      </c>
      <c r="P6" s="190" t="s">
        <v>107</v>
      </c>
    </row>
    <row r="7" spans="1:16" x14ac:dyDescent="0.25">
      <c r="A7" s="25" t="s">
        <v>6</v>
      </c>
      <c r="B7" s="26" t="s">
        <v>16</v>
      </c>
      <c r="C7" s="27"/>
      <c r="D7" s="26" t="s">
        <v>17</v>
      </c>
      <c r="E7" s="28"/>
      <c r="F7" s="29" t="s">
        <v>18</v>
      </c>
      <c r="G7" s="26" t="s">
        <v>19</v>
      </c>
      <c r="H7" s="30" t="s">
        <v>20</v>
      </c>
      <c r="I7" s="31"/>
      <c r="J7" s="30" t="s">
        <v>21</v>
      </c>
      <c r="K7" s="30"/>
      <c r="L7" s="122"/>
      <c r="M7" s="186"/>
      <c r="N7" s="186"/>
      <c r="O7" s="188"/>
      <c r="P7" s="191"/>
    </row>
    <row r="8" spans="1:16" x14ac:dyDescent="0.25">
      <c r="A8" s="32" t="s">
        <v>22</v>
      </c>
      <c r="B8" s="33" t="s">
        <v>23</v>
      </c>
      <c r="C8" s="33" t="s">
        <v>24</v>
      </c>
      <c r="D8" s="33" t="s">
        <v>25</v>
      </c>
      <c r="E8" s="34" t="s">
        <v>4</v>
      </c>
      <c r="F8" s="35" t="s">
        <v>26</v>
      </c>
      <c r="G8" s="33" t="s">
        <v>26</v>
      </c>
      <c r="H8" s="58" t="s">
        <v>18</v>
      </c>
      <c r="I8" s="33" t="s">
        <v>5</v>
      </c>
      <c r="J8" s="58" t="s">
        <v>18</v>
      </c>
      <c r="K8" s="141" t="s">
        <v>5</v>
      </c>
      <c r="L8" s="123"/>
      <c r="M8" s="186"/>
      <c r="N8" s="186"/>
      <c r="O8" s="189"/>
      <c r="P8" s="192"/>
    </row>
    <row r="9" spans="1:16" ht="15.75" thickBot="1" x14ac:dyDescent="0.3">
      <c r="A9" s="36"/>
      <c r="B9" s="37">
        <v>1</v>
      </c>
      <c r="C9" s="37">
        <v>2</v>
      </c>
      <c r="D9" s="37">
        <v>3</v>
      </c>
      <c r="E9" s="37">
        <v>4</v>
      </c>
      <c r="F9" s="38">
        <v>5</v>
      </c>
      <c r="G9" s="37">
        <v>6</v>
      </c>
      <c r="H9" s="37">
        <v>7</v>
      </c>
      <c r="I9" s="37">
        <v>8</v>
      </c>
      <c r="J9" s="38">
        <v>9</v>
      </c>
      <c r="K9" s="142">
        <v>10</v>
      </c>
      <c r="L9" s="124"/>
      <c r="M9" s="125">
        <v>12</v>
      </c>
      <c r="N9" s="125">
        <v>13</v>
      </c>
      <c r="O9" s="126">
        <v>14</v>
      </c>
      <c r="P9" s="127">
        <v>15</v>
      </c>
    </row>
    <row r="10" spans="1:16" x14ac:dyDescent="0.25">
      <c r="A10" s="97"/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128"/>
      <c r="M10" s="129"/>
      <c r="N10" s="130"/>
      <c r="O10" s="131"/>
      <c r="P10" s="132"/>
    </row>
    <row r="11" spans="1:16" x14ac:dyDescent="0.25">
      <c r="A11" s="99" t="s">
        <v>27</v>
      </c>
      <c r="B11" s="17" t="s">
        <v>89</v>
      </c>
      <c r="C11" s="15" t="s">
        <v>90</v>
      </c>
      <c r="D11" s="18"/>
      <c r="E11" s="176"/>
      <c r="F11" s="19"/>
      <c r="G11" s="56"/>
      <c r="H11" s="18"/>
      <c r="I11" s="57"/>
      <c r="J11" s="18"/>
      <c r="K11" s="133"/>
      <c r="L11" s="144"/>
      <c r="M11" s="155" t="s">
        <v>108</v>
      </c>
      <c r="N11" s="137"/>
      <c r="O11" s="140"/>
      <c r="P11" s="145"/>
    </row>
    <row r="12" spans="1:16" x14ac:dyDescent="0.25">
      <c r="A12" s="62">
        <v>1</v>
      </c>
      <c r="B12" s="60" t="s">
        <v>91</v>
      </c>
      <c r="C12" s="74" t="s">
        <v>92</v>
      </c>
      <c r="D12" s="71" t="s">
        <v>93</v>
      </c>
      <c r="E12" s="177">
        <v>50500</v>
      </c>
      <c r="F12" s="100"/>
      <c r="G12" s="82">
        <f>E12*F12</f>
        <v>0</v>
      </c>
      <c r="H12" s="76"/>
      <c r="I12" s="82">
        <f t="shared" ref="I12" si="0">E12*H12</f>
        <v>0</v>
      </c>
      <c r="J12" s="101"/>
      <c r="K12" s="134">
        <f t="shared" ref="K12" si="1">E12*J12</f>
        <v>0</v>
      </c>
      <c r="L12" s="146"/>
      <c r="M12" s="157" t="s">
        <v>109</v>
      </c>
      <c r="N12" s="170" t="s">
        <v>156</v>
      </c>
      <c r="O12" s="156" t="s">
        <v>158</v>
      </c>
      <c r="P12" s="147" t="s">
        <v>110</v>
      </c>
    </row>
    <row r="13" spans="1:16" x14ac:dyDescent="0.25">
      <c r="A13" s="62"/>
      <c r="B13" s="63"/>
      <c r="C13" s="64"/>
      <c r="D13" s="65"/>
      <c r="E13" s="177"/>
      <c r="F13" s="102"/>
      <c r="G13" s="86"/>
      <c r="H13" s="103"/>
      <c r="I13" s="86"/>
      <c r="J13" s="103"/>
      <c r="K13" s="135"/>
      <c r="L13" s="146"/>
      <c r="M13" s="158"/>
      <c r="N13" s="167"/>
      <c r="O13" s="16"/>
      <c r="P13" s="147"/>
    </row>
    <row r="14" spans="1:16" x14ac:dyDescent="0.25">
      <c r="A14" s="104" t="s">
        <v>28</v>
      </c>
      <c r="B14" s="87" t="s">
        <v>94</v>
      </c>
      <c r="C14" s="88" t="s">
        <v>90</v>
      </c>
      <c r="D14" s="89"/>
      <c r="E14" s="178"/>
      <c r="F14" s="90"/>
      <c r="G14" s="91">
        <f>SUM(G12)</f>
        <v>0</v>
      </c>
      <c r="H14" s="92"/>
      <c r="I14" s="91">
        <f>SUM(I12)</f>
        <v>0</v>
      </c>
      <c r="J14" s="93"/>
      <c r="K14" s="136">
        <f>SUM(K12)</f>
        <v>0</v>
      </c>
      <c r="L14" s="148"/>
      <c r="M14" s="159"/>
      <c r="N14" s="168"/>
      <c r="O14" s="168"/>
      <c r="P14" s="149"/>
    </row>
    <row r="15" spans="1:16" x14ac:dyDescent="0.25">
      <c r="A15" s="99" t="s">
        <v>27</v>
      </c>
      <c r="B15" s="17">
        <v>1</v>
      </c>
      <c r="C15" s="15" t="s">
        <v>7</v>
      </c>
      <c r="D15" s="18"/>
      <c r="E15" s="179"/>
      <c r="F15" s="19"/>
      <c r="G15" s="56"/>
      <c r="H15" s="18"/>
      <c r="I15" s="57"/>
      <c r="J15" s="18"/>
      <c r="K15" s="133"/>
      <c r="L15" s="146"/>
      <c r="M15" s="160" t="s">
        <v>108</v>
      </c>
      <c r="N15" s="169"/>
      <c r="O15" s="16"/>
      <c r="P15" s="147"/>
    </row>
    <row r="16" spans="1:16" s="77" customFormat="1" ht="15.75" customHeight="1" x14ac:dyDescent="0.25">
      <c r="A16" s="62">
        <v>2</v>
      </c>
      <c r="B16" s="63">
        <v>113135</v>
      </c>
      <c r="C16" s="64" t="s">
        <v>71</v>
      </c>
      <c r="D16" s="65" t="s">
        <v>50</v>
      </c>
      <c r="E16" s="177">
        <v>10.9</v>
      </c>
      <c r="F16" s="75"/>
      <c r="G16" s="82">
        <f t="shared" ref="G16:G25" si="2">E16*F16</f>
        <v>0</v>
      </c>
      <c r="H16" s="76"/>
      <c r="I16" s="82">
        <f t="shared" ref="I16:I25" si="3">E16*H16</f>
        <v>0</v>
      </c>
      <c r="J16" s="101"/>
      <c r="K16" s="134">
        <f t="shared" ref="K16:K25" si="4">E16*J16</f>
        <v>0</v>
      </c>
      <c r="L16" s="150"/>
      <c r="M16" s="157" t="s">
        <v>109</v>
      </c>
      <c r="N16" s="170" t="s">
        <v>156</v>
      </c>
      <c r="O16" s="172" t="s">
        <v>137</v>
      </c>
      <c r="P16" s="151" t="s">
        <v>111</v>
      </c>
    </row>
    <row r="17" spans="1:16" s="77" customFormat="1" ht="15.75" customHeight="1" x14ac:dyDescent="0.25">
      <c r="A17" s="62">
        <v>3</v>
      </c>
      <c r="B17" s="63">
        <v>113328</v>
      </c>
      <c r="C17" s="64" t="s">
        <v>101</v>
      </c>
      <c r="D17" s="65" t="s">
        <v>50</v>
      </c>
      <c r="E17" s="177">
        <v>13.5</v>
      </c>
      <c r="F17" s="75"/>
      <c r="G17" s="82">
        <f t="shared" si="2"/>
        <v>0</v>
      </c>
      <c r="H17" s="76"/>
      <c r="I17" s="82">
        <f t="shared" si="3"/>
        <v>0</v>
      </c>
      <c r="J17" s="101"/>
      <c r="K17" s="134">
        <f t="shared" si="4"/>
        <v>0</v>
      </c>
      <c r="L17" s="150"/>
      <c r="M17" s="157" t="s">
        <v>109</v>
      </c>
      <c r="N17" s="170" t="s">
        <v>156</v>
      </c>
      <c r="O17" s="172" t="s">
        <v>137</v>
      </c>
      <c r="P17" s="151" t="s">
        <v>112</v>
      </c>
    </row>
    <row r="18" spans="1:16" s="77" customFormat="1" ht="15.75" customHeight="1" x14ac:dyDescent="0.25">
      <c r="A18" s="62">
        <v>4</v>
      </c>
      <c r="B18" s="63">
        <v>18110</v>
      </c>
      <c r="C18" s="64" t="s">
        <v>53</v>
      </c>
      <c r="D18" s="65" t="s">
        <v>51</v>
      </c>
      <c r="E18" s="177">
        <v>128</v>
      </c>
      <c r="F18" s="75"/>
      <c r="G18" s="82">
        <f t="shared" si="2"/>
        <v>0</v>
      </c>
      <c r="H18" s="76"/>
      <c r="I18" s="82">
        <f t="shared" si="3"/>
        <v>0</v>
      </c>
      <c r="J18" s="101"/>
      <c r="K18" s="134">
        <f t="shared" si="4"/>
        <v>0</v>
      </c>
      <c r="L18" s="150"/>
      <c r="M18" s="157" t="s">
        <v>109</v>
      </c>
      <c r="N18" s="170" t="s">
        <v>156</v>
      </c>
      <c r="O18" s="172" t="s">
        <v>138</v>
      </c>
      <c r="P18" s="151" t="s">
        <v>113</v>
      </c>
    </row>
    <row r="19" spans="1:16" s="77" customFormat="1" ht="15.75" customHeight="1" x14ac:dyDescent="0.25">
      <c r="A19" s="62">
        <v>5</v>
      </c>
      <c r="B19" s="78">
        <v>123838</v>
      </c>
      <c r="C19" s="79" t="s">
        <v>102</v>
      </c>
      <c r="D19" s="68" t="s">
        <v>50</v>
      </c>
      <c r="E19" s="177">
        <v>37.799999999999997</v>
      </c>
      <c r="F19" s="105"/>
      <c r="G19" s="82">
        <f t="shared" si="2"/>
        <v>0</v>
      </c>
      <c r="H19" s="106"/>
      <c r="I19" s="82">
        <f t="shared" si="3"/>
        <v>0</v>
      </c>
      <c r="J19" s="101"/>
      <c r="K19" s="134">
        <f t="shared" si="4"/>
        <v>0</v>
      </c>
      <c r="L19" s="150"/>
      <c r="M19" s="157" t="s">
        <v>109</v>
      </c>
      <c r="N19" s="170" t="s">
        <v>156</v>
      </c>
      <c r="O19" s="172" t="s">
        <v>139</v>
      </c>
      <c r="P19" s="151" t="s">
        <v>115</v>
      </c>
    </row>
    <row r="20" spans="1:16" s="77" customFormat="1" ht="15.75" customHeight="1" x14ac:dyDescent="0.25">
      <c r="A20" s="62">
        <v>6</v>
      </c>
      <c r="B20" s="78">
        <v>12383</v>
      </c>
      <c r="C20" s="79" t="s">
        <v>84</v>
      </c>
      <c r="D20" s="68" t="s">
        <v>50</v>
      </c>
      <c r="E20" s="177">
        <v>4.5999999999999996</v>
      </c>
      <c r="F20" s="105"/>
      <c r="G20" s="82">
        <f>E20*F20</f>
        <v>0</v>
      </c>
      <c r="H20" s="106"/>
      <c r="I20" s="82">
        <f>E20*H20</f>
        <v>0</v>
      </c>
      <c r="J20" s="101"/>
      <c r="K20" s="134">
        <f>E20*J20</f>
        <v>0</v>
      </c>
      <c r="L20" s="150"/>
      <c r="M20" s="157" t="s">
        <v>109</v>
      </c>
      <c r="N20" s="170" t="s">
        <v>156</v>
      </c>
      <c r="O20" s="172" t="s">
        <v>139</v>
      </c>
      <c r="P20" s="151" t="s">
        <v>114</v>
      </c>
    </row>
    <row r="21" spans="1:16" s="77" customFormat="1" ht="15.75" customHeight="1" x14ac:dyDescent="0.25">
      <c r="A21" s="62">
        <v>7</v>
      </c>
      <c r="B21" s="63">
        <v>132418</v>
      </c>
      <c r="C21" s="64" t="s">
        <v>103</v>
      </c>
      <c r="D21" s="65" t="s">
        <v>50</v>
      </c>
      <c r="E21" s="177">
        <v>3.8</v>
      </c>
      <c r="F21" s="117"/>
      <c r="G21" s="118">
        <f t="shared" si="2"/>
        <v>0</v>
      </c>
      <c r="H21" s="119"/>
      <c r="I21" s="118">
        <f t="shared" si="3"/>
        <v>0</v>
      </c>
      <c r="J21" s="120"/>
      <c r="K21" s="134">
        <f t="shared" si="4"/>
        <v>0</v>
      </c>
      <c r="L21" s="150"/>
      <c r="M21" s="157" t="s">
        <v>109</v>
      </c>
      <c r="N21" s="170" t="s">
        <v>156</v>
      </c>
      <c r="O21" s="172" t="s">
        <v>139</v>
      </c>
      <c r="P21" s="151" t="s">
        <v>116</v>
      </c>
    </row>
    <row r="22" spans="1:16" s="77" customFormat="1" ht="24" customHeight="1" x14ac:dyDescent="0.25">
      <c r="A22" s="62">
        <v>8</v>
      </c>
      <c r="B22" s="63">
        <v>171422</v>
      </c>
      <c r="C22" s="64" t="s">
        <v>80</v>
      </c>
      <c r="D22" s="68" t="s">
        <v>50</v>
      </c>
      <c r="E22" s="177">
        <v>12</v>
      </c>
      <c r="F22" s="105"/>
      <c r="G22" s="82">
        <f t="shared" si="2"/>
        <v>0</v>
      </c>
      <c r="H22" s="106"/>
      <c r="I22" s="82">
        <f t="shared" si="3"/>
        <v>0</v>
      </c>
      <c r="J22" s="101"/>
      <c r="K22" s="134">
        <f t="shared" si="4"/>
        <v>0</v>
      </c>
      <c r="L22" s="150"/>
      <c r="M22" s="157" t="s">
        <v>109</v>
      </c>
      <c r="N22" s="170" t="s">
        <v>156</v>
      </c>
      <c r="O22" s="172" t="s">
        <v>140</v>
      </c>
      <c r="P22" s="151" t="s">
        <v>117</v>
      </c>
    </row>
    <row r="23" spans="1:16" s="77" customFormat="1" ht="24" customHeight="1" x14ac:dyDescent="0.25">
      <c r="A23" s="62">
        <v>9</v>
      </c>
      <c r="B23" s="85" t="s">
        <v>96</v>
      </c>
      <c r="C23" s="64" t="s">
        <v>97</v>
      </c>
      <c r="D23" s="68" t="s">
        <v>50</v>
      </c>
      <c r="E23" s="177">
        <v>36</v>
      </c>
      <c r="F23" s="105"/>
      <c r="G23" s="82">
        <f t="shared" si="2"/>
        <v>0</v>
      </c>
      <c r="H23" s="106"/>
      <c r="I23" s="82">
        <f t="shared" si="3"/>
        <v>0</v>
      </c>
      <c r="J23" s="106"/>
      <c r="K23" s="134">
        <f t="shared" si="4"/>
        <v>0</v>
      </c>
      <c r="L23" s="150"/>
      <c r="M23" s="157" t="s">
        <v>109</v>
      </c>
      <c r="N23" s="170" t="s">
        <v>156</v>
      </c>
      <c r="O23" s="173" t="s">
        <v>157</v>
      </c>
      <c r="P23" s="151" t="s">
        <v>118</v>
      </c>
    </row>
    <row r="24" spans="1:16" s="77" customFormat="1" ht="15.75" customHeight="1" x14ac:dyDescent="0.25">
      <c r="A24" s="62">
        <v>10</v>
      </c>
      <c r="B24" s="85">
        <v>12283</v>
      </c>
      <c r="C24" s="64" t="s">
        <v>81</v>
      </c>
      <c r="D24" s="65" t="s">
        <v>50</v>
      </c>
      <c r="E24" s="177">
        <v>48</v>
      </c>
      <c r="F24" s="105"/>
      <c r="G24" s="82">
        <f t="shared" si="2"/>
        <v>0</v>
      </c>
      <c r="H24" s="106"/>
      <c r="I24" s="82">
        <f t="shared" si="3"/>
        <v>0</v>
      </c>
      <c r="J24" s="101"/>
      <c r="K24" s="134">
        <f t="shared" si="4"/>
        <v>0</v>
      </c>
      <c r="L24" s="150"/>
      <c r="M24" s="157" t="s">
        <v>109</v>
      </c>
      <c r="N24" s="170" t="s">
        <v>156</v>
      </c>
      <c r="O24" s="172" t="s">
        <v>139</v>
      </c>
      <c r="P24" s="151" t="s">
        <v>119</v>
      </c>
    </row>
    <row r="25" spans="1:16" s="77" customFormat="1" ht="22.5" x14ac:dyDescent="0.25">
      <c r="A25" s="62">
        <v>11</v>
      </c>
      <c r="B25" s="85">
        <v>175411</v>
      </c>
      <c r="C25" s="64" t="s">
        <v>83</v>
      </c>
      <c r="D25" s="65" t="s">
        <v>50</v>
      </c>
      <c r="E25" s="177">
        <v>1</v>
      </c>
      <c r="F25" s="105"/>
      <c r="G25" s="82">
        <f t="shared" si="2"/>
        <v>0</v>
      </c>
      <c r="H25" s="106"/>
      <c r="I25" s="82">
        <f t="shared" si="3"/>
        <v>0</v>
      </c>
      <c r="J25" s="101"/>
      <c r="K25" s="134">
        <f t="shared" si="4"/>
        <v>0</v>
      </c>
      <c r="L25" s="150"/>
      <c r="M25" s="157" t="s">
        <v>109</v>
      </c>
      <c r="N25" s="170" t="s">
        <v>156</v>
      </c>
      <c r="O25" s="173" t="s">
        <v>140</v>
      </c>
      <c r="P25" s="151" t="s">
        <v>120</v>
      </c>
    </row>
    <row r="26" spans="1:16" x14ac:dyDescent="0.25">
      <c r="A26" s="62"/>
      <c r="B26" s="85"/>
      <c r="C26" s="64"/>
      <c r="D26" s="68"/>
      <c r="E26" s="180"/>
      <c r="F26" s="95"/>
      <c r="G26" s="81"/>
      <c r="H26" s="101"/>
      <c r="I26" s="81"/>
      <c r="J26" s="101"/>
      <c r="K26" s="138"/>
      <c r="L26" s="146"/>
      <c r="M26" s="161"/>
      <c r="N26" s="167"/>
      <c r="O26" s="174"/>
      <c r="P26" s="147"/>
    </row>
    <row r="27" spans="1:16" x14ac:dyDescent="0.25">
      <c r="A27" s="107" t="s">
        <v>28</v>
      </c>
      <c r="B27" s="39" t="s">
        <v>29</v>
      </c>
      <c r="C27" s="40" t="str">
        <f>C15</f>
        <v xml:space="preserve">Zemní práce </v>
      </c>
      <c r="D27" s="41"/>
      <c r="E27" s="181"/>
      <c r="F27" s="42"/>
      <c r="G27" s="43">
        <f>SUM(G16:G25)</f>
        <v>0</v>
      </c>
      <c r="H27" s="44"/>
      <c r="I27" s="43">
        <f>SUM(I16:I25)</f>
        <v>0</v>
      </c>
      <c r="J27" s="45"/>
      <c r="K27" s="139">
        <f>SUM(K16:K25)</f>
        <v>0</v>
      </c>
      <c r="L27" s="146"/>
      <c r="M27" s="162"/>
      <c r="N27" s="168"/>
      <c r="O27" s="175"/>
      <c r="P27" s="147"/>
    </row>
    <row r="28" spans="1:16" x14ac:dyDescent="0.25">
      <c r="A28" s="99" t="s">
        <v>27</v>
      </c>
      <c r="B28" s="17" t="s">
        <v>30</v>
      </c>
      <c r="C28" s="15" t="s">
        <v>31</v>
      </c>
      <c r="D28" s="18"/>
      <c r="E28" s="179"/>
      <c r="F28" s="19"/>
      <c r="G28" s="57"/>
      <c r="H28" s="18"/>
      <c r="I28" s="57"/>
      <c r="J28" s="18"/>
      <c r="K28" s="133"/>
      <c r="L28" s="144"/>
      <c r="M28" s="160" t="s">
        <v>108</v>
      </c>
      <c r="N28" s="167"/>
      <c r="O28" s="174"/>
      <c r="P28" s="145"/>
    </row>
    <row r="29" spans="1:16" x14ac:dyDescent="0.25">
      <c r="A29" s="62">
        <v>12</v>
      </c>
      <c r="B29" s="60">
        <v>21152</v>
      </c>
      <c r="C29" s="69" t="s">
        <v>54</v>
      </c>
      <c r="D29" s="61" t="s">
        <v>50</v>
      </c>
      <c r="E29" s="177">
        <v>3.2</v>
      </c>
      <c r="F29" s="95"/>
      <c r="G29" s="81">
        <f>E29*F29</f>
        <v>0</v>
      </c>
      <c r="H29" s="101"/>
      <c r="I29" s="81">
        <f>E29*H29</f>
        <v>0</v>
      </c>
      <c r="J29" s="101"/>
      <c r="K29" s="138">
        <f>E29*J29</f>
        <v>0</v>
      </c>
      <c r="L29" s="146"/>
      <c r="M29" s="157" t="s">
        <v>109</v>
      </c>
      <c r="N29" s="170" t="s">
        <v>156</v>
      </c>
      <c r="O29" s="172" t="s">
        <v>141</v>
      </c>
      <c r="P29" s="147" t="s">
        <v>121</v>
      </c>
    </row>
    <row r="30" spans="1:16" x14ac:dyDescent="0.25">
      <c r="A30" s="62">
        <v>13</v>
      </c>
      <c r="B30" s="60">
        <v>21197</v>
      </c>
      <c r="C30" s="69" t="s">
        <v>55</v>
      </c>
      <c r="D30" s="61" t="s">
        <v>51</v>
      </c>
      <c r="E30" s="177">
        <v>20.5</v>
      </c>
      <c r="F30" s="95"/>
      <c r="G30" s="81">
        <f t="shared" ref="G30:G31" si="5">E30*F30</f>
        <v>0</v>
      </c>
      <c r="H30" s="101"/>
      <c r="I30" s="81">
        <f t="shared" ref="I30:I31" si="6">E30*H30</f>
        <v>0</v>
      </c>
      <c r="J30" s="101"/>
      <c r="K30" s="138">
        <f t="shared" ref="K30:K31" si="7">E30*J30</f>
        <v>0</v>
      </c>
      <c r="L30" s="146"/>
      <c r="M30" s="157" t="s">
        <v>109</v>
      </c>
      <c r="N30" s="170" t="s">
        <v>156</v>
      </c>
      <c r="O30" s="172" t="s">
        <v>141</v>
      </c>
      <c r="P30" s="147" t="s">
        <v>123</v>
      </c>
    </row>
    <row r="31" spans="1:16" x14ac:dyDescent="0.25">
      <c r="A31" s="62">
        <v>14</v>
      </c>
      <c r="B31" s="66">
        <v>272313</v>
      </c>
      <c r="C31" s="69" t="s">
        <v>56</v>
      </c>
      <c r="D31" s="61" t="s">
        <v>50</v>
      </c>
      <c r="E31" s="177">
        <v>2</v>
      </c>
      <c r="F31" s="95"/>
      <c r="G31" s="81">
        <f t="shared" si="5"/>
        <v>0</v>
      </c>
      <c r="H31" s="101"/>
      <c r="I31" s="81">
        <f t="shared" si="6"/>
        <v>0</v>
      </c>
      <c r="J31" s="101"/>
      <c r="K31" s="138">
        <f t="shared" si="7"/>
        <v>0</v>
      </c>
      <c r="L31" s="146"/>
      <c r="M31" s="157" t="s">
        <v>109</v>
      </c>
      <c r="N31" s="170" t="s">
        <v>156</v>
      </c>
      <c r="O31" s="172" t="s">
        <v>142</v>
      </c>
      <c r="P31" s="147" t="s">
        <v>122</v>
      </c>
    </row>
    <row r="32" spans="1:16" x14ac:dyDescent="0.25">
      <c r="A32" s="62"/>
      <c r="B32" s="67"/>
      <c r="C32" s="69"/>
      <c r="D32" s="70"/>
      <c r="E32" s="180"/>
      <c r="F32" s="95"/>
      <c r="G32" s="81"/>
      <c r="H32" s="101"/>
      <c r="I32" s="81"/>
      <c r="J32" s="101"/>
      <c r="K32" s="138"/>
      <c r="L32" s="146"/>
      <c r="M32" s="163"/>
      <c r="N32" s="167"/>
      <c r="O32" s="174"/>
      <c r="P32" s="147"/>
    </row>
    <row r="33" spans="1:16" x14ac:dyDescent="0.25">
      <c r="A33" s="107" t="s">
        <v>28</v>
      </c>
      <c r="B33" s="39" t="s">
        <v>32</v>
      </c>
      <c r="C33" s="40" t="str">
        <f>C28</f>
        <v>Základy</v>
      </c>
      <c r="D33" s="41"/>
      <c r="E33" s="181"/>
      <c r="F33" s="42"/>
      <c r="G33" s="43">
        <f>SUM(G29:G31)</f>
        <v>0</v>
      </c>
      <c r="H33" s="44"/>
      <c r="I33" s="43">
        <f>SUM(I29:I31)</f>
        <v>0</v>
      </c>
      <c r="J33" s="45"/>
      <c r="K33" s="139">
        <f>SUM(K29:K31)</f>
        <v>0</v>
      </c>
      <c r="L33" s="148"/>
      <c r="M33" s="164"/>
      <c r="N33" s="168"/>
      <c r="O33" s="175"/>
      <c r="P33" s="149"/>
    </row>
    <row r="34" spans="1:16" x14ac:dyDescent="0.25">
      <c r="A34" s="99" t="s">
        <v>27</v>
      </c>
      <c r="B34" s="17" t="s">
        <v>33</v>
      </c>
      <c r="C34" s="15" t="s">
        <v>35</v>
      </c>
      <c r="D34" s="18"/>
      <c r="E34" s="179"/>
      <c r="F34" s="19"/>
      <c r="G34" s="57"/>
      <c r="H34" s="18"/>
      <c r="I34" s="57"/>
      <c r="J34" s="18"/>
      <c r="K34" s="133"/>
      <c r="L34" s="146"/>
      <c r="M34" s="160" t="s">
        <v>108</v>
      </c>
      <c r="N34" s="167"/>
      <c r="O34" s="174"/>
      <c r="P34" s="147"/>
    </row>
    <row r="35" spans="1:16" s="77" customFormat="1" ht="26.25" customHeight="1" x14ac:dyDescent="0.25">
      <c r="A35" s="62">
        <v>15</v>
      </c>
      <c r="B35" s="60" t="s">
        <v>57</v>
      </c>
      <c r="C35" s="74" t="s">
        <v>58</v>
      </c>
      <c r="D35" s="71" t="s">
        <v>50</v>
      </c>
      <c r="E35" s="177">
        <v>37.799999999999997</v>
      </c>
      <c r="F35" s="75"/>
      <c r="G35" s="82">
        <f t="shared" ref="G35:G40" si="8">E35*F35</f>
        <v>0</v>
      </c>
      <c r="H35" s="76"/>
      <c r="I35" s="82">
        <f t="shared" ref="I35:I40" si="9">E35*H35</f>
        <v>0</v>
      </c>
      <c r="J35" s="101"/>
      <c r="K35" s="134">
        <f t="shared" ref="K35:K40" si="10">E35*J35</f>
        <v>0</v>
      </c>
      <c r="L35" s="150"/>
      <c r="M35" s="157" t="s">
        <v>109</v>
      </c>
      <c r="N35" s="170" t="s">
        <v>0</v>
      </c>
      <c r="O35" s="172" t="s">
        <v>143</v>
      </c>
      <c r="P35" s="151" t="s">
        <v>115</v>
      </c>
    </row>
    <row r="36" spans="1:16" s="77" customFormat="1" ht="27" customHeight="1" x14ac:dyDescent="0.25">
      <c r="A36" s="62">
        <v>16</v>
      </c>
      <c r="B36" s="60" t="s">
        <v>59</v>
      </c>
      <c r="C36" s="74" t="s">
        <v>60</v>
      </c>
      <c r="D36" s="71" t="s">
        <v>51</v>
      </c>
      <c r="E36" s="177">
        <v>136</v>
      </c>
      <c r="F36" s="75"/>
      <c r="G36" s="82">
        <f t="shared" si="8"/>
        <v>0</v>
      </c>
      <c r="H36" s="76"/>
      <c r="I36" s="82">
        <f t="shared" si="9"/>
        <v>0</v>
      </c>
      <c r="J36" s="106"/>
      <c r="K36" s="134">
        <f t="shared" si="10"/>
        <v>0</v>
      </c>
      <c r="L36" s="150"/>
      <c r="M36" s="157" t="s">
        <v>109</v>
      </c>
      <c r="N36" s="170" t="s">
        <v>0</v>
      </c>
      <c r="O36" s="172" t="s">
        <v>144</v>
      </c>
      <c r="P36" s="151" t="s">
        <v>124</v>
      </c>
    </row>
    <row r="37" spans="1:16" s="77" customFormat="1" x14ac:dyDescent="0.25">
      <c r="A37" s="62">
        <v>17</v>
      </c>
      <c r="B37" s="72" t="s">
        <v>61</v>
      </c>
      <c r="C37" s="74" t="s">
        <v>62</v>
      </c>
      <c r="D37" s="71" t="s">
        <v>50</v>
      </c>
      <c r="E37" s="177">
        <v>5.2</v>
      </c>
      <c r="F37" s="75"/>
      <c r="G37" s="82">
        <f t="shared" si="8"/>
        <v>0</v>
      </c>
      <c r="H37" s="76"/>
      <c r="I37" s="82">
        <f t="shared" si="9"/>
        <v>0</v>
      </c>
      <c r="J37" s="101"/>
      <c r="K37" s="134">
        <f t="shared" si="10"/>
        <v>0</v>
      </c>
      <c r="L37" s="150"/>
      <c r="M37" s="157" t="s">
        <v>109</v>
      </c>
      <c r="N37" s="170" t="s">
        <v>156</v>
      </c>
      <c r="O37" s="173" t="s">
        <v>145</v>
      </c>
      <c r="P37" s="151" t="s">
        <v>159</v>
      </c>
    </row>
    <row r="38" spans="1:16" s="77" customFormat="1" x14ac:dyDescent="0.25">
      <c r="A38" s="62">
        <v>18</v>
      </c>
      <c r="B38" s="72" t="s">
        <v>63</v>
      </c>
      <c r="C38" s="74" t="s">
        <v>64</v>
      </c>
      <c r="D38" s="71" t="s">
        <v>50</v>
      </c>
      <c r="E38" s="177">
        <v>3.3</v>
      </c>
      <c r="F38" s="75"/>
      <c r="G38" s="82">
        <f t="shared" si="8"/>
        <v>0</v>
      </c>
      <c r="H38" s="76"/>
      <c r="I38" s="82">
        <f t="shared" si="9"/>
        <v>0</v>
      </c>
      <c r="J38" s="101"/>
      <c r="K38" s="134">
        <f t="shared" si="10"/>
        <v>0</v>
      </c>
      <c r="L38" s="150"/>
      <c r="M38" s="157" t="s">
        <v>109</v>
      </c>
      <c r="N38" s="170" t="s">
        <v>156</v>
      </c>
      <c r="O38" s="173" t="s">
        <v>145</v>
      </c>
      <c r="P38" s="151" t="s">
        <v>125</v>
      </c>
    </row>
    <row r="39" spans="1:16" s="77" customFormat="1" x14ac:dyDescent="0.25">
      <c r="A39" s="62">
        <v>19</v>
      </c>
      <c r="B39" s="78" t="s">
        <v>85</v>
      </c>
      <c r="C39" s="79" t="s">
        <v>86</v>
      </c>
      <c r="D39" s="71" t="s">
        <v>50</v>
      </c>
      <c r="E39" s="177">
        <v>4.5</v>
      </c>
      <c r="F39" s="75"/>
      <c r="G39" s="82">
        <f t="shared" si="8"/>
        <v>0</v>
      </c>
      <c r="H39" s="76"/>
      <c r="I39" s="82">
        <f t="shared" si="9"/>
        <v>0</v>
      </c>
      <c r="J39" s="101"/>
      <c r="K39" s="134">
        <f t="shared" si="10"/>
        <v>0</v>
      </c>
      <c r="L39" s="150"/>
      <c r="M39" s="157" t="s">
        <v>109</v>
      </c>
      <c r="N39" s="170" t="s">
        <v>156</v>
      </c>
      <c r="O39" s="172" t="s">
        <v>146</v>
      </c>
      <c r="P39" s="151" t="s">
        <v>126</v>
      </c>
    </row>
    <row r="40" spans="1:16" s="77" customFormat="1" x14ac:dyDescent="0.25">
      <c r="A40" s="62">
        <v>20</v>
      </c>
      <c r="B40" s="78" t="s">
        <v>87</v>
      </c>
      <c r="C40" s="79" t="s">
        <v>88</v>
      </c>
      <c r="D40" s="71" t="s">
        <v>50</v>
      </c>
      <c r="E40" s="177">
        <v>3</v>
      </c>
      <c r="F40" s="75"/>
      <c r="G40" s="82">
        <f t="shared" si="8"/>
        <v>0</v>
      </c>
      <c r="H40" s="76"/>
      <c r="I40" s="82">
        <f t="shared" si="9"/>
        <v>0</v>
      </c>
      <c r="J40" s="101"/>
      <c r="K40" s="134">
        <f t="shared" si="10"/>
        <v>0</v>
      </c>
      <c r="L40" s="150"/>
      <c r="M40" s="157" t="s">
        <v>109</v>
      </c>
      <c r="N40" s="170" t="s">
        <v>156</v>
      </c>
      <c r="O40" s="172" t="s">
        <v>146</v>
      </c>
      <c r="P40" s="151" t="s">
        <v>127</v>
      </c>
    </row>
    <row r="41" spans="1:16" s="77" customFormat="1" x14ac:dyDescent="0.25">
      <c r="A41" s="62">
        <v>21</v>
      </c>
      <c r="B41" s="78">
        <v>58920</v>
      </c>
      <c r="C41" s="79" t="s">
        <v>65</v>
      </c>
      <c r="D41" s="80" t="s">
        <v>49</v>
      </c>
      <c r="E41" s="177">
        <v>25</v>
      </c>
      <c r="F41" s="105"/>
      <c r="G41" s="82">
        <f>E41*F41</f>
        <v>0</v>
      </c>
      <c r="H41" s="106"/>
      <c r="I41" s="82">
        <f>E41*H41</f>
        <v>0</v>
      </c>
      <c r="J41" s="101"/>
      <c r="K41" s="134">
        <f>E41*J41</f>
        <v>0</v>
      </c>
      <c r="L41" s="150"/>
      <c r="M41" s="157" t="s">
        <v>109</v>
      </c>
      <c r="N41" s="170" t="s">
        <v>156</v>
      </c>
      <c r="O41" s="172" t="s">
        <v>147</v>
      </c>
      <c r="P41" s="151" t="s">
        <v>128</v>
      </c>
    </row>
    <row r="42" spans="1:16" x14ac:dyDescent="0.25">
      <c r="A42" s="108"/>
      <c r="B42" s="95"/>
      <c r="C42" s="16"/>
      <c r="D42" s="95"/>
      <c r="E42" s="180"/>
      <c r="F42" s="95"/>
      <c r="G42" s="81"/>
      <c r="H42" s="101"/>
      <c r="I42" s="81"/>
      <c r="J42" s="101"/>
      <c r="K42" s="138"/>
      <c r="L42" s="146"/>
      <c r="M42" s="161"/>
      <c r="N42" s="167"/>
      <c r="O42" s="174"/>
      <c r="P42" s="147"/>
    </row>
    <row r="43" spans="1:16" x14ac:dyDescent="0.25">
      <c r="A43" s="107" t="s">
        <v>28</v>
      </c>
      <c r="B43" s="39" t="s">
        <v>34</v>
      </c>
      <c r="C43" s="40" t="str">
        <f>C34</f>
        <v>Komunikace</v>
      </c>
      <c r="D43" s="41"/>
      <c r="E43" s="181"/>
      <c r="F43" s="42"/>
      <c r="G43" s="43">
        <f>SUM(G35:G41)</f>
        <v>0</v>
      </c>
      <c r="H43" s="44"/>
      <c r="I43" s="43">
        <f>SUM(I35:I41)</f>
        <v>0</v>
      </c>
      <c r="J43" s="45"/>
      <c r="K43" s="139">
        <f>SUM(K35:K41)</f>
        <v>0</v>
      </c>
      <c r="L43" s="148"/>
      <c r="M43" s="164"/>
      <c r="N43" s="168"/>
      <c r="O43" s="175"/>
      <c r="P43" s="149"/>
    </row>
    <row r="44" spans="1:16" x14ac:dyDescent="0.25">
      <c r="A44" s="99" t="s">
        <v>27</v>
      </c>
      <c r="B44" s="17" t="s">
        <v>36</v>
      </c>
      <c r="C44" s="15" t="s">
        <v>40</v>
      </c>
      <c r="D44" s="18"/>
      <c r="E44" s="177"/>
      <c r="F44" s="19"/>
      <c r="G44" s="57"/>
      <c r="H44" s="18"/>
      <c r="I44" s="57"/>
      <c r="J44" s="18"/>
      <c r="K44" s="133"/>
      <c r="L44" s="146"/>
      <c r="M44" s="157" t="s">
        <v>108</v>
      </c>
      <c r="N44" s="167"/>
      <c r="O44" s="174"/>
      <c r="P44" s="147"/>
    </row>
    <row r="45" spans="1:16" x14ac:dyDescent="0.25">
      <c r="A45" s="62">
        <v>22</v>
      </c>
      <c r="B45" s="78">
        <v>875332</v>
      </c>
      <c r="C45" s="74" t="s">
        <v>67</v>
      </c>
      <c r="D45" s="80" t="s">
        <v>49</v>
      </c>
      <c r="E45" s="177">
        <v>33</v>
      </c>
      <c r="F45" s="95"/>
      <c r="G45" s="81">
        <f>E45*F45</f>
        <v>0</v>
      </c>
      <c r="H45" s="101"/>
      <c r="I45" s="81">
        <f>E45*H45</f>
        <v>0</v>
      </c>
      <c r="J45" s="101"/>
      <c r="K45" s="138">
        <f>E45*J45</f>
        <v>0</v>
      </c>
      <c r="L45" s="146"/>
      <c r="M45" s="157" t="s">
        <v>109</v>
      </c>
      <c r="N45" s="170" t="s">
        <v>156</v>
      </c>
      <c r="O45" s="174" t="s">
        <v>148</v>
      </c>
      <c r="P45" s="171" t="s">
        <v>130</v>
      </c>
    </row>
    <row r="46" spans="1:16" x14ac:dyDescent="0.25">
      <c r="A46" s="62">
        <v>23</v>
      </c>
      <c r="B46" s="78">
        <v>89536</v>
      </c>
      <c r="C46" s="74" t="s">
        <v>68</v>
      </c>
      <c r="D46" s="80" t="s">
        <v>52</v>
      </c>
      <c r="E46" s="177">
        <v>1</v>
      </c>
      <c r="F46" s="95"/>
      <c r="G46" s="81">
        <f t="shared" ref="G46:G48" si="11">E46*F46</f>
        <v>0</v>
      </c>
      <c r="H46" s="101"/>
      <c r="I46" s="81">
        <f t="shared" ref="I46:I48" si="12">E46*H46</f>
        <v>0</v>
      </c>
      <c r="J46" s="101"/>
      <c r="K46" s="138">
        <f t="shared" ref="K46:K48" si="13">E46*J46</f>
        <v>0</v>
      </c>
      <c r="L46" s="146"/>
      <c r="M46" s="157" t="s">
        <v>109</v>
      </c>
      <c r="N46" s="170" t="s">
        <v>156</v>
      </c>
      <c r="O46" s="174" t="s">
        <v>149</v>
      </c>
      <c r="P46" s="171" t="s">
        <v>129</v>
      </c>
    </row>
    <row r="47" spans="1:16" x14ac:dyDescent="0.25">
      <c r="A47" s="62">
        <v>24</v>
      </c>
      <c r="B47" s="78">
        <v>895813</v>
      </c>
      <c r="C47" s="74" t="s">
        <v>69</v>
      </c>
      <c r="D47" s="80" t="s">
        <v>52</v>
      </c>
      <c r="E47" s="177">
        <v>1</v>
      </c>
      <c r="F47" s="95"/>
      <c r="G47" s="81">
        <f t="shared" si="11"/>
        <v>0</v>
      </c>
      <c r="H47" s="101"/>
      <c r="I47" s="81">
        <f t="shared" si="12"/>
        <v>0</v>
      </c>
      <c r="J47" s="101"/>
      <c r="K47" s="138">
        <f t="shared" si="13"/>
        <v>0</v>
      </c>
      <c r="L47" s="146"/>
      <c r="M47" s="157" t="s">
        <v>109</v>
      </c>
      <c r="N47" s="170" t="s">
        <v>156</v>
      </c>
      <c r="O47" s="174" t="s">
        <v>150</v>
      </c>
      <c r="P47" s="171" t="s">
        <v>129</v>
      </c>
    </row>
    <row r="48" spans="1:16" x14ac:dyDescent="0.25">
      <c r="A48" s="62">
        <v>25</v>
      </c>
      <c r="B48" s="78">
        <v>895823</v>
      </c>
      <c r="C48" s="74" t="s">
        <v>70</v>
      </c>
      <c r="D48" s="80" t="s">
        <v>52</v>
      </c>
      <c r="E48" s="177">
        <v>2</v>
      </c>
      <c r="F48" s="95"/>
      <c r="G48" s="81">
        <f t="shared" si="11"/>
        <v>0</v>
      </c>
      <c r="H48" s="101"/>
      <c r="I48" s="81">
        <f t="shared" si="12"/>
        <v>0</v>
      </c>
      <c r="J48" s="101"/>
      <c r="K48" s="138">
        <f t="shared" si="13"/>
        <v>0</v>
      </c>
      <c r="L48" s="146"/>
      <c r="M48" s="157" t="s">
        <v>109</v>
      </c>
      <c r="N48" s="170" t="s">
        <v>156</v>
      </c>
      <c r="O48" s="174" t="s">
        <v>150</v>
      </c>
      <c r="P48" s="171" t="s">
        <v>129</v>
      </c>
    </row>
    <row r="49" spans="1:16" x14ac:dyDescent="0.25">
      <c r="A49" s="108"/>
      <c r="B49" s="95"/>
      <c r="C49" s="16"/>
      <c r="D49" s="95"/>
      <c r="E49" s="177"/>
      <c r="F49" s="95"/>
      <c r="G49" s="81"/>
      <c r="H49" s="101"/>
      <c r="I49" s="81"/>
      <c r="J49" s="101"/>
      <c r="K49" s="138"/>
      <c r="L49" s="146"/>
      <c r="M49" s="165"/>
      <c r="N49" s="167"/>
      <c r="O49" s="174"/>
      <c r="P49" s="147"/>
    </row>
    <row r="50" spans="1:16" x14ac:dyDescent="0.25">
      <c r="A50" s="107" t="s">
        <v>28</v>
      </c>
      <c r="B50" s="39" t="s">
        <v>39</v>
      </c>
      <c r="C50" s="40" t="str">
        <f>C44</f>
        <v>Trubní vedení</v>
      </c>
      <c r="D50" s="41"/>
      <c r="E50" s="181"/>
      <c r="F50" s="42"/>
      <c r="G50" s="43">
        <f>SUM(G45:G48)</f>
        <v>0</v>
      </c>
      <c r="H50" s="44"/>
      <c r="I50" s="43">
        <f>SUM(I45:I48)</f>
        <v>0</v>
      </c>
      <c r="J50" s="45"/>
      <c r="K50" s="139">
        <f>SUM(K45:K48)</f>
        <v>0</v>
      </c>
      <c r="L50" s="146"/>
      <c r="M50" s="162"/>
      <c r="N50" s="168"/>
      <c r="O50" s="175"/>
      <c r="P50" s="147"/>
    </row>
    <row r="51" spans="1:16" x14ac:dyDescent="0.25">
      <c r="A51" s="99" t="s">
        <v>27</v>
      </c>
      <c r="B51" s="17" t="s">
        <v>38</v>
      </c>
      <c r="C51" s="15" t="s">
        <v>41</v>
      </c>
      <c r="D51" s="18"/>
      <c r="E51" s="179"/>
      <c r="F51" s="19"/>
      <c r="G51" s="57"/>
      <c r="H51" s="18"/>
      <c r="I51" s="57"/>
      <c r="J51" s="18"/>
      <c r="K51" s="133"/>
      <c r="L51" s="144"/>
      <c r="M51" s="160" t="s">
        <v>108</v>
      </c>
      <c r="N51" s="167"/>
      <c r="O51" s="174"/>
      <c r="P51" s="145"/>
    </row>
    <row r="52" spans="1:16" s="77" customFormat="1" ht="22.5" x14ac:dyDescent="0.25">
      <c r="A52" s="62">
        <v>26</v>
      </c>
      <c r="B52" s="72" t="s">
        <v>72</v>
      </c>
      <c r="C52" s="74" t="s">
        <v>73</v>
      </c>
      <c r="D52" s="71" t="s">
        <v>49</v>
      </c>
      <c r="E52" s="177">
        <v>7.5</v>
      </c>
      <c r="F52" s="105"/>
      <c r="G52" s="82">
        <f>E52*F52</f>
        <v>0</v>
      </c>
      <c r="H52" s="106"/>
      <c r="I52" s="82">
        <f>E52*H52</f>
        <v>0</v>
      </c>
      <c r="J52" s="106"/>
      <c r="K52" s="134">
        <f>E52*J52</f>
        <v>0</v>
      </c>
      <c r="L52" s="150"/>
      <c r="M52" s="157" t="s">
        <v>109</v>
      </c>
      <c r="N52" s="170" t="s">
        <v>156</v>
      </c>
      <c r="O52" s="173" t="s">
        <v>157</v>
      </c>
      <c r="P52" s="171" t="s">
        <v>129</v>
      </c>
    </row>
    <row r="53" spans="1:16" s="77" customFormat="1" x14ac:dyDescent="0.25">
      <c r="A53" s="62">
        <v>27</v>
      </c>
      <c r="B53" s="72" t="s">
        <v>98</v>
      </c>
      <c r="C53" s="74" t="s">
        <v>99</v>
      </c>
      <c r="D53" s="96" t="s">
        <v>49</v>
      </c>
      <c r="E53" s="177">
        <v>13.5</v>
      </c>
      <c r="F53" s="105"/>
      <c r="G53" s="82">
        <f t="shared" ref="G53:G55" si="14">E53*F53</f>
        <v>0</v>
      </c>
      <c r="H53" s="106"/>
      <c r="I53" s="82">
        <f t="shared" ref="I53:I55" si="15">E53*H53</f>
        <v>0</v>
      </c>
      <c r="J53" s="106"/>
      <c r="K53" s="134">
        <f t="shared" ref="K53:K55" si="16">E53*J53</f>
        <v>0</v>
      </c>
      <c r="L53" s="150"/>
      <c r="M53" s="157" t="s">
        <v>109</v>
      </c>
      <c r="N53" s="170" t="s">
        <v>156</v>
      </c>
      <c r="O53" s="172" t="s">
        <v>151</v>
      </c>
      <c r="P53" s="151" t="s">
        <v>131</v>
      </c>
    </row>
    <row r="54" spans="1:16" s="77" customFormat="1" ht="22.5" x14ac:dyDescent="0.25">
      <c r="A54" s="62">
        <v>28</v>
      </c>
      <c r="B54" s="72">
        <v>921940</v>
      </c>
      <c r="C54" s="74" t="s">
        <v>82</v>
      </c>
      <c r="D54" s="71" t="s">
        <v>51</v>
      </c>
      <c r="E54" s="177">
        <v>40.5</v>
      </c>
      <c r="F54" s="105"/>
      <c r="G54" s="82">
        <f t="shared" si="14"/>
        <v>0</v>
      </c>
      <c r="H54" s="106"/>
      <c r="I54" s="82">
        <f t="shared" si="15"/>
        <v>0</v>
      </c>
      <c r="J54" s="106"/>
      <c r="K54" s="134">
        <f t="shared" si="16"/>
        <v>0</v>
      </c>
      <c r="L54" s="150"/>
      <c r="M54" s="157" t="s">
        <v>109</v>
      </c>
      <c r="N54" s="170" t="s">
        <v>156</v>
      </c>
      <c r="O54" s="172" t="s">
        <v>151</v>
      </c>
      <c r="P54" s="151" t="s">
        <v>132</v>
      </c>
    </row>
    <row r="55" spans="1:16" s="77" customFormat="1" x14ac:dyDescent="0.25">
      <c r="A55" s="62">
        <v>29</v>
      </c>
      <c r="B55" s="60">
        <v>965311</v>
      </c>
      <c r="C55" s="74" t="s">
        <v>100</v>
      </c>
      <c r="D55" s="71" t="s">
        <v>51</v>
      </c>
      <c r="E55" s="177">
        <v>54</v>
      </c>
      <c r="F55" s="105"/>
      <c r="G55" s="82">
        <f t="shared" si="14"/>
        <v>0</v>
      </c>
      <c r="H55" s="106"/>
      <c r="I55" s="82">
        <f t="shared" si="15"/>
        <v>0</v>
      </c>
      <c r="J55" s="106"/>
      <c r="K55" s="134">
        <f t="shared" si="16"/>
        <v>0</v>
      </c>
      <c r="L55" s="150"/>
      <c r="M55" s="157" t="s">
        <v>109</v>
      </c>
      <c r="N55" s="170" t="s">
        <v>156</v>
      </c>
      <c r="O55" s="172" t="s">
        <v>152</v>
      </c>
      <c r="P55" s="151" t="s">
        <v>133</v>
      </c>
    </row>
    <row r="56" spans="1:16" s="77" customFormat="1" x14ac:dyDescent="0.25">
      <c r="A56" s="62">
        <v>30</v>
      </c>
      <c r="B56" s="72">
        <v>921410</v>
      </c>
      <c r="C56" s="74" t="s">
        <v>78</v>
      </c>
      <c r="D56" s="71" t="s">
        <v>49</v>
      </c>
      <c r="E56" s="177">
        <v>9.6</v>
      </c>
      <c r="F56" s="105"/>
      <c r="G56" s="82">
        <f t="shared" ref="G56:G58" si="17">E56*F56</f>
        <v>0</v>
      </c>
      <c r="H56" s="106"/>
      <c r="I56" s="82">
        <f t="shared" ref="I56:I58" si="18">E56*H56</f>
        <v>0</v>
      </c>
      <c r="J56" s="106"/>
      <c r="K56" s="134">
        <f t="shared" ref="K56" si="19">E56*J56</f>
        <v>0</v>
      </c>
      <c r="L56" s="150"/>
      <c r="M56" s="157" t="s">
        <v>109</v>
      </c>
      <c r="N56" s="170" t="s">
        <v>156</v>
      </c>
      <c r="O56" s="172" t="s">
        <v>151</v>
      </c>
      <c r="P56" s="171" t="s">
        <v>129</v>
      </c>
    </row>
    <row r="57" spans="1:16" s="77" customFormat="1" ht="22.5" x14ac:dyDescent="0.25">
      <c r="A57" s="62">
        <v>31</v>
      </c>
      <c r="B57" s="72">
        <v>935111</v>
      </c>
      <c r="C57" s="74" t="s">
        <v>79</v>
      </c>
      <c r="D57" s="71" t="s">
        <v>49</v>
      </c>
      <c r="E57" s="177">
        <v>8</v>
      </c>
      <c r="F57" s="105"/>
      <c r="G57" s="82">
        <f t="shared" si="17"/>
        <v>0</v>
      </c>
      <c r="H57" s="106"/>
      <c r="I57" s="82">
        <f t="shared" si="18"/>
        <v>0</v>
      </c>
      <c r="J57" s="106"/>
      <c r="K57" s="134">
        <f t="shared" ref="K57:K58" si="20">E57*J57</f>
        <v>0</v>
      </c>
      <c r="L57" s="150"/>
      <c r="M57" s="157" t="s">
        <v>109</v>
      </c>
      <c r="N57" s="170" t="s">
        <v>156</v>
      </c>
      <c r="O57" s="172" t="s">
        <v>153</v>
      </c>
      <c r="P57" s="171" t="s">
        <v>129</v>
      </c>
    </row>
    <row r="58" spans="1:16" s="77" customFormat="1" x14ac:dyDescent="0.25">
      <c r="A58" s="62">
        <v>32</v>
      </c>
      <c r="B58" s="78">
        <v>915111</v>
      </c>
      <c r="C58" s="94" t="s">
        <v>95</v>
      </c>
      <c r="D58" s="80" t="s">
        <v>51</v>
      </c>
      <c r="E58" s="177">
        <v>3</v>
      </c>
      <c r="F58" s="105"/>
      <c r="G58" s="82">
        <f t="shared" si="17"/>
        <v>0</v>
      </c>
      <c r="H58" s="106"/>
      <c r="I58" s="82">
        <f t="shared" si="18"/>
        <v>0</v>
      </c>
      <c r="J58" s="106"/>
      <c r="K58" s="134">
        <f t="shared" si="20"/>
        <v>0</v>
      </c>
      <c r="L58" s="150"/>
      <c r="M58" s="157" t="s">
        <v>109</v>
      </c>
      <c r="N58" s="170" t="s">
        <v>156</v>
      </c>
      <c r="O58" s="172" t="s">
        <v>154</v>
      </c>
      <c r="P58" s="151" t="s">
        <v>134</v>
      </c>
    </row>
    <row r="59" spans="1:16" x14ac:dyDescent="0.25">
      <c r="A59" s="62"/>
      <c r="B59" s="72"/>
      <c r="C59" s="69"/>
      <c r="D59" s="73"/>
      <c r="E59" s="180"/>
      <c r="F59" s="95"/>
      <c r="G59" s="81"/>
      <c r="H59" s="101"/>
      <c r="I59" s="81"/>
      <c r="J59" s="101"/>
      <c r="K59" s="138"/>
      <c r="L59" s="146"/>
      <c r="M59" s="163"/>
      <c r="N59" s="167"/>
      <c r="O59" s="174"/>
      <c r="P59" s="147"/>
    </row>
    <row r="60" spans="1:16" x14ac:dyDescent="0.25">
      <c r="A60" s="107" t="s">
        <v>28</v>
      </c>
      <c r="B60" s="39" t="s">
        <v>37</v>
      </c>
      <c r="C60" s="40" t="str">
        <f>C51</f>
        <v>Ostatní konstrukce a práce, bourání</v>
      </c>
      <c r="D60" s="41"/>
      <c r="E60" s="181"/>
      <c r="F60" s="42"/>
      <c r="G60" s="43">
        <f>SUM(G52:G58)</f>
        <v>0</v>
      </c>
      <c r="H60" s="44"/>
      <c r="I60" s="43">
        <f>SUM(I52:I58)</f>
        <v>0</v>
      </c>
      <c r="J60" s="45"/>
      <c r="K60" s="139">
        <f>SUM(K52:K58)</f>
        <v>0</v>
      </c>
      <c r="L60" s="148"/>
      <c r="M60" s="164"/>
      <c r="N60" s="168"/>
      <c r="O60" s="175"/>
      <c r="P60" s="149"/>
    </row>
    <row r="61" spans="1:16" x14ac:dyDescent="0.25">
      <c r="A61" s="99" t="s">
        <v>27</v>
      </c>
      <c r="B61" s="17" t="s">
        <v>43</v>
      </c>
      <c r="C61" s="15" t="s">
        <v>42</v>
      </c>
      <c r="D61" s="18"/>
      <c r="E61" s="179"/>
      <c r="F61" s="19"/>
      <c r="G61" s="57"/>
      <c r="H61" s="18"/>
      <c r="I61" s="57"/>
      <c r="J61" s="18"/>
      <c r="K61" s="133"/>
      <c r="L61" s="146"/>
      <c r="M61" s="160" t="s">
        <v>108</v>
      </c>
      <c r="N61" s="167"/>
      <c r="O61" s="174"/>
      <c r="P61" s="147"/>
    </row>
    <row r="62" spans="1:16" s="77" customFormat="1" ht="22.5" x14ac:dyDescent="0.25">
      <c r="A62" s="62">
        <v>33</v>
      </c>
      <c r="B62" s="72" t="s">
        <v>74</v>
      </c>
      <c r="C62" s="74" t="s">
        <v>75</v>
      </c>
      <c r="D62" s="84" t="s">
        <v>66</v>
      </c>
      <c r="E62" s="177">
        <v>19.5</v>
      </c>
      <c r="F62" s="105"/>
      <c r="G62" s="82">
        <f>E62*F62</f>
        <v>0</v>
      </c>
      <c r="H62" s="106"/>
      <c r="I62" s="82">
        <f>E62*H62</f>
        <v>0</v>
      </c>
      <c r="J62" s="106"/>
      <c r="K62" s="134">
        <f>E62*J62</f>
        <v>0</v>
      </c>
      <c r="L62" s="150"/>
      <c r="M62" s="157" t="s">
        <v>109</v>
      </c>
      <c r="N62" s="170" t="s">
        <v>156</v>
      </c>
      <c r="O62" s="172" t="s">
        <v>155</v>
      </c>
      <c r="P62" s="151" t="s">
        <v>135</v>
      </c>
    </row>
    <row r="63" spans="1:16" s="77" customFormat="1" ht="22.5" x14ac:dyDescent="0.25">
      <c r="A63" s="62">
        <v>34</v>
      </c>
      <c r="B63" s="72" t="s">
        <v>76</v>
      </c>
      <c r="C63" s="74" t="s">
        <v>77</v>
      </c>
      <c r="D63" s="84" t="s">
        <v>66</v>
      </c>
      <c r="E63" s="177">
        <v>105</v>
      </c>
      <c r="F63" s="105"/>
      <c r="G63" s="82">
        <f t="shared" ref="G63" si="21">E63*F63</f>
        <v>0</v>
      </c>
      <c r="H63" s="106"/>
      <c r="I63" s="82">
        <f t="shared" ref="I63" si="22">E63*H63</f>
        <v>0</v>
      </c>
      <c r="J63" s="106"/>
      <c r="K63" s="134">
        <f t="shared" ref="K63" si="23">E63*J63</f>
        <v>0</v>
      </c>
      <c r="L63" s="150"/>
      <c r="M63" s="157" t="s">
        <v>109</v>
      </c>
      <c r="N63" s="170" t="s">
        <v>156</v>
      </c>
      <c r="O63" s="172" t="s">
        <v>155</v>
      </c>
      <c r="P63" s="151" t="s">
        <v>136</v>
      </c>
    </row>
    <row r="64" spans="1:16" x14ac:dyDescent="0.25">
      <c r="A64" s="108"/>
      <c r="B64" s="95"/>
      <c r="C64" s="16"/>
      <c r="D64" s="95"/>
      <c r="E64" s="177"/>
      <c r="F64" s="95"/>
      <c r="G64" s="81"/>
      <c r="H64" s="101"/>
      <c r="I64" s="81"/>
      <c r="J64" s="101"/>
      <c r="K64" s="138"/>
      <c r="L64" s="146"/>
      <c r="M64" s="158"/>
      <c r="N64" s="16"/>
      <c r="O64" s="16"/>
      <c r="P64" s="147"/>
    </row>
    <row r="65" spans="1:16" ht="15.75" thickBot="1" x14ac:dyDescent="0.3">
      <c r="A65" s="109" t="s">
        <v>28</v>
      </c>
      <c r="B65" s="110" t="s">
        <v>44</v>
      </c>
      <c r="C65" s="111" t="str">
        <f>C61</f>
        <v>Poplatky za skládky</v>
      </c>
      <c r="D65" s="112"/>
      <c r="E65" s="182"/>
      <c r="F65" s="113"/>
      <c r="G65" s="114">
        <f>SUM(G62:G63)</f>
        <v>0</v>
      </c>
      <c r="H65" s="115"/>
      <c r="I65" s="114">
        <f>SUM(I62:I63)</f>
        <v>0</v>
      </c>
      <c r="J65" s="116"/>
      <c r="K65" s="143">
        <f>SUM(K62:K63)</f>
        <v>0</v>
      </c>
      <c r="L65" s="152"/>
      <c r="M65" s="166"/>
      <c r="N65" s="153"/>
      <c r="O65" s="153"/>
      <c r="P65" s="154"/>
    </row>
    <row r="80" spans="1:16" x14ac:dyDescent="0.25">
      <c r="C80" s="83"/>
    </row>
  </sheetData>
  <protectedRanges>
    <protectedRange sqref="D19:D21" name="Oblast1_1_1_1"/>
    <protectedRange sqref="B16:C16" name="Oblast1_1_6"/>
    <protectedRange sqref="D16" name="Oblast1_1_1_4"/>
    <protectedRange sqref="A17:D17 A19 A21 A24" name="Oblast1_2_5"/>
    <protectedRange sqref="B18:D18" name="Oblast1_4_4"/>
    <protectedRange sqref="D31:D32" name="Oblast3_7_1_1"/>
    <protectedRange sqref="B41:D41" name="Oblast1_8_4"/>
    <protectedRange sqref="D62:D63" name="Oblast1_9_2_1_1"/>
    <protectedRange sqref="D22 D24" name="Oblast1_1_1_1_1"/>
    <protectedRange sqref="B19:C19" name="Oblast1_4_1_1"/>
    <protectedRange sqref="B20:C20" name="Oblast1_4_1_1_1"/>
    <protectedRange sqref="E58" name="Oblast1_9"/>
    <protectedRange sqref="B58:D58" name="Oblast1_9_1"/>
    <protectedRange sqref="D23" name="Oblast1_1_1_1_2"/>
    <protectedRange sqref="B21:C21" name="Oblast1_4_1"/>
  </protectedRanges>
  <autoFilter ref="A10:P10"/>
  <mergeCells count="5">
    <mergeCell ref="I1:J1"/>
    <mergeCell ref="M6:M8"/>
    <mergeCell ref="N6:N8"/>
    <mergeCell ref="O6:O8"/>
    <mergeCell ref="P6:P8"/>
  </mergeCells>
  <pageMargins left="0.70866141732283472" right="0.70866141732283472" top="0.59055118110236227" bottom="0.39370078740157483" header="0.31496062992125984" footer="0.31496062992125984"/>
  <pageSetup paperSize="9" scale="75" orientation="landscape" r:id="rId1"/>
  <rowBreaks count="1" manualBreakCount="1">
    <brk id="43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Formulář 5 - pol.rozp</vt:lpstr>
      <vt:lpstr>'Formulář 5 - pol.rozp'!Názvy_tisku</vt:lpstr>
      <vt:lpstr>'Formulář 5 - pol.rozp'!Oblast_tisku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 </cp:lastModifiedBy>
  <cp:lastPrinted>2014-08-20T10:58:32Z</cp:lastPrinted>
  <dcterms:created xsi:type="dcterms:W3CDTF">2014-03-25T12:30:43Z</dcterms:created>
  <dcterms:modified xsi:type="dcterms:W3CDTF">2014-11-10T14:00:50Z</dcterms:modified>
</cp:coreProperties>
</file>